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3EE48DA4-B973-4A73-9146-B483C8E5EB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С-2 зима" sheetId="6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2" i="65" l="1"/>
  <c r="O20" i="65"/>
  <c r="P32" i="65" l="1"/>
  <c r="P33" i="65" s="1"/>
  <c r="P34" i="65" s="1"/>
  <c r="P35" i="65" s="1"/>
  <c r="O32" i="65"/>
  <c r="O33" i="65" s="1"/>
  <c r="N32" i="65"/>
  <c r="N33" i="65" s="1"/>
  <c r="N34" i="65" s="1"/>
  <c r="M32" i="65"/>
  <c r="M33" i="65" s="1"/>
  <c r="L32" i="65"/>
  <c r="L33" i="65" s="1"/>
  <c r="P36" i="65" l="1"/>
  <c r="P37" i="65" s="1"/>
  <c r="P38" i="65" s="1"/>
  <c r="P39" i="65" s="1"/>
  <c r="P40" i="65" s="1"/>
  <c r="P41" i="65" s="1"/>
  <c r="M34" i="65"/>
  <c r="M35" i="65" s="1"/>
  <c r="O34" i="65"/>
  <c r="O35" i="65" s="1"/>
  <c r="N35" i="65"/>
  <c r="O36" i="65" l="1"/>
  <c r="O37" i="65" s="1"/>
  <c r="O38" i="65" s="1"/>
  <c r="O39" i="65" s="1"/>
  <c r="O40" i="65" s="1"/>
  <c r="O41" i="65" s="1"/>
  <c r="L35" i="65"/>
  <c r="M36" i="65"/>
  <c r="N36" i="65"/>
  <c r="N37" i="65" s="1"/>
  <c r="N38" i="65" s="1"/>
  <c r="N39" i="65" s="1"/>
  <c r="N40" i="65" s="1"/>
  <c r="N41" i="65" s="1"/>
  <c r="L34" i="65"/>
  <c r="L36" i="65" l="1"/>
  <c r="L37" i="65" s="1"/>
  <c r="M37" i="65"/>
  <c r="M38" i="65" l="1"/>
  <c r="L38" i="65" s="1"/>
  <c r="M39" i="65" l="1"/>
  <c r="L39" i="65" s="1"/>
  <c r="M40" i="65" l="1"/>
  <c r="L40" i="65" s="1"/>
  <c r="M41" i="65" l="1"/>
  <c r="L41" i="65" s="1"/>
  <c r="L43" i="65" s="1"/>
  <c r="L44" i="65" s="1"/>
  <c r="L45" i="65" s="1"/>
</calcChain>
</file>

<file path=xl/sharedStrings.xml><?xml version="1.0" encoding="utf-8"?>
<sst xmlns="http://schemas.openxmlformats.org/spreadsheetml/2006/main" count="73" uniqueCount="62">
  <si>
    <t>Номер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</si>
  <si>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</si>
  <si>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</si>
  <si>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</si>
  <si>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</si>
  <si>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</si>
  <si>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</si>
  <si>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по порядку</t>
  </si>
  <si>
    <t>поз. по смете</t>
  </si>
  <si>
    <t>Всего</t>
  </si>
  <si>
    <t>В том числе</t>
  </si>
  <si>
    <t>Осн.З/п</t>
  </si>
  <si>
    <t>З/пМех.</t>
  </si>
  <si>
    <t>Эк.Маш</t>
  </si>
  <si>
    <t>Матер.</t>
  </si>
  <si>
    <t>Накладные расходы 11,7%</t>
  </si>
  <si>
    <t>Плановые накопления 8%</t>
  </si>
  <si>
    <t>Учет интенсивности на дорогах</t>
  </si>
  <si>
    <t>Местные нормы</t>
  </si>
  <si>
    <t>Учет интенсивности на дорогах (месяц)</t>
  </si>
  <si>
    <t>НДС 20%</t>
  </si>
  <si>
    <t>Итого с индексом  2022 года</t>
  </si>
  <si>
    <t>Всего по акту</t>
  </si>
  <si>
    <t>Итого с накладными расходами</t>
  </si>
  <si>
    <t>Итого с плановыми накоплениями</t>
  </si>
  <si>
    <t>дорога</t>
  </si>
  <si>
    <t>Зимнее удорожание 4,01 %</t>
  </si>
  <si>
    <t>Итого с зимним удорожанием</t>
  </si>
  <si>
    <t>Итого с дефляторами 1,051*1,049*1,047*1,047</t>
  </si>
  <si>
    <t>Итого по технической категории:</t>
  </si>
  <si>
    <t>Учет интенсивности движения и состава транспортных потоков в зимний период на автомобильных дорогах общего пользования регионального и межмуниципального значения Оренбургской области.</t>
  </si>
  <si>
    <t>Код</t>
  </si>
  <si>
    <t>Форма по ОКУД</t>
  </si>
  <si>
    <t>Инвестор</t>
  </si>
  <si>
    <t>по ОКПО</t>
  </si>
  <si>
    <t>(организация, адрес, телефон, факс)</t>
  </si>
  <si>
    <t>Заказчик (Генподрядчик)</t>
  </si>
  <si>
    <t>Подрядчик (Субподрядчик)</t>
  </si>
  <si>
    <t>Стройка</t>
  </si>
  <si>
    <t>Объект</t>
  </si>
  <si>
    <t>Договор подряда (контракт)</t>
  </si>
  <si>
    <t>номер</t>
  </si>
  <si>
    <t>дата</t>
  </si>
  <si>
    <t>Вид операции</t>
  </si>
  <si>
    <t>Дата составления</t>
  </si>
  <si>
    <t>Отчетный период</t>
  </si>
  <si>
    <t>с</t>
  </si>
  <si>
    <t>по</t>
  </si>
  <si>
    <t>АКТ</t>
  </si>
  <si>
    <t>23.05.2025</t>
  </si>
  <si>
    <t xml:space="preserve">О ПРИЕМКЕ ВЫПОЛНЕННЫХ РАБОТ </t>
  </si>
  <si>
    <t>Сдал:</t>
  </si>
  <si>
    <t>[должность, подпись (инициалы, фамилия)]</t>
  </si>
  <si>
    <t>Принял:</t>
  </si>
  <si>
    <t>(наименование, адрес)</t>
  </si>
  <si>
    <t>(наименование)</t>
  </si>
  <si>
    <t>Итого по акту:</t>
  </si>
  <si>
    <t>Итого с учетом коэффициента торгов 0,85</t>
  </si>
  <si>
    <t>Смета № 1.2 Учет интенсивности движения и состава транспортных потоков в зимний период на автомобильных дорогах общего пользования регионального и межмуниципального значения Оренбургской области.</t>
  </si>
  <si>
    <t>Генеральный директор ООО "ИТБ"</t>
  </si>
  <si>
    <t>Иванов Дмитрий Александрович</t>
  </si>
  <si>
    <t>Представитель АО "Оренбургремдорстрой"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</si>
</sst>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22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i/>
      <sz val="7"/>
      <color rgb="FF000000"/>
      <name val="Times New Roman"/>
      <family val="1"/>
      <charset val="204"/>
    </font>
    <font>
      <sz val="7.5"/>
      <color rgb="FF000000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1" fillId="0" borderId="0"/>
    <xf numFmtId="0" fontId="12" fillId="0" borderId="0"/>
    <xf numFmtId="164" fontId="13" fillId="0" borderId="0" applyFont="0" applyFill="0" applyBorder="0" applyAlignment="0" applyProtection="0"/>
    <xf numFmtId="0" fontId="1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left" vertical="top"/>
    </xf>
    <xf numFmtId="0" fontId="1" fillId="0" borderId="0" xfId="1"/>
    <xf numFmtId="49" fontId="2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left" vertical="top" wrapText="1"/>
    </xf>
    <xf numFmtId="2" fontId="5" fillId="2" borderId="1" xfId="1" applyNumberFormat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right" vertical="top" wrapText="1"/>
    </xf>
    <xf numFmtId="0" fontId="10" fillId="2" borderId="1" xfId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/>
    </xf>
    <xf numFmtId="0" fontId="2" fillId="2" borderId="1" xfId="1" applyFont="1" applyFill="1" applyBorder="1" applyAlignment="1">
      <alignment horizontal="right" vertical="top"/>
    </xf>
    <xf numFmtId="1" fontId="2" fillId="2" borderId="1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distributed" wrapText="1"/>
    </xf>
    <xf numFmtId="4" fontId="7" fillId="2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top"/>
    </xf>
    <xf numFmtId="0" fontId="10" fillId="0" borderId="1" xfId="2" applyFont="1" applyBorder="1" applyAlignment="1">
      <alignment vertical="center"/>
    </xf>
    <xf numFmtId="4" fontId="9" fillId="2" borderId="1" xfId="1" applyNumberFormat="1" applyFont="1" applyFill="1" applyBorder="1" applyAlignment="1">
      <alignment horizontal="center" vertical="top" wrapText="1"/>
    </xf>
    <xf numFmtId="4" fontId="7" fillId="2" borderId="1" xfId="1" applyNumberFormat="1" applyFont="1" applyFill="1" applyBorder="1" applyAlignment="1">
      <alignment horizontal="center" vertical="top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top" wrapText="1"/>
    </xf>
    <xf numFmtId="49" fontId="15" fillId="0" borderId="0" xfId="0" applyNumberFormat="1" applyFont="1"/>
    <xf numFmtId="49" fontId="15" fillId="0" borderId="0" xfId="0" applyNumberFormat="1" applyFont="1" applyAlignment="1">
      <alignment horizontal="right"/>
    </xf>
    <xf numFmtId="49" fontId="15" fillId="0" borderId="0" xfId="0" applyNumberFormat="1" applyFont="1" applyAlignment="1">
      <alignment vertical="top"/>
    </xf>
    <xf numFmtId="49" fontId="15" fillId="0" borderId="1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center"/>
    </xf>
    <xf numFmtId="49" fontId="15" fillId="0" borderId="0" xfId="1" applyNumberFormat="1" applyFont="1"/>
    <xf numFmtId="0" fontId="2" fillId="0" borderId="0" xfId="0" applyFont="1" applyAlignment="1">
      <alignment wrapText="1"/>
    </xf>
    <xf numFmtId="49" fontId="17" fillId="0" borderId="0" xfId="0" applyNumberFormat="1" applyFont="1" applyAlignment="1">
      <alignment horizontal="right"/>
    </xf>
    <xf numFmtId="49" fontId="2" fillId="0" borderId="0" xfId="1" applyNumberFormat="1" applyFont="1" applyAlignment="1">
      <alignment horizontal="right" vertical="top"/>
    </xf>
    <xf numFmtId="0" fontId="19" fillId="0" borderId="0" xfId="1" applyFont="1"/>
    <xf numFmtId="49" fontId="18" fillId="0" borderId="0" xfId="1" applyNumberFormat="1" applyFont="1" applyAlignment="1">
      <alignment vertical="top"/>
    </xf>
    <xf numFmtId="49" fontId="2" fillId="0" borderId="11" xfId="1" applyNumberFormat="1" applyFont="1" applyBorder="1" applyAlignment="1">
      <alignment vertical="top" wrapText="1"/>
    </xf>
    <xf numFmtId="49" fontId="18" fillId="0" borderId="3" xfId="1" applyNumberFormat="1" applyFont="1" applyBorder="1" applyAlignment="1">
      <alignment vertical="top"/>
    </xf>
    <xf numFmtId="49" fontId="15" fillId="0" borderId="10" xfId="0" applyNumberFormat="1" applyFont="1" applyBorder="1" applyAlignment="1">
      <alignment horizontal="center"/>
    </xf>
    <xf numFmtId="49" fontId="16" fillId="0" borderId="0" xfId="0" applyNumberFormat="1" applyFont="1" applyAlignment="1">
      <alignment horizontal="center" vertical="top"/>
    </xf>
    <xf numFmtId="2" fontId="0" fillId="0" borderId="0" xfId="0" applyNumberFormat="1"/>
    <xf numFmtId="2" fontId="2" fillId="0" borderId="0" xfId="1" applyNumberFormat="1" applyFont="1" applyAlignment="1">
      <alignment horizontal="right" vertical="top" wrapText="1"/>
    </xf>
    <xf numFmtId="49" fontId="2" fillId="0" borderId="11" xfId="1" applyNumberFormat="1" applyFont="1" applyBorder="1" applyAlignment="1">
      <alignment vertical="top"/>
    </xf>
    <xf numFmtId="0" fontId="4" fillId="0" borderId="0" xfId="0" applyFont="1" applyAlignment="1">
      <alignment horizontal="left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0" fontId="2" fillId="0" borderId="8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2" fillId="0" borderId="9" xfId="1" applyFont="1" applyBorder="1" applyAlignment="1">
      <alignment horizontal="center" vertical="top" wrapText="1"/>
    </xf>
    <xf numFmtId="0" fontId="20" fillId="0" borderId="11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49" fontId="15" fillId="0" borderId="0" xfId="0" applyNumberFormat="1" applyFont="1" applyAlignment="1">
      <alignment horizontal="left" vertical="top" wrapText="1"/>
    </xf>
    <xf numFmtId="49" fontId="21" fillId="0" borderId="11" xfId="0" applyNumberFormat="1" applyFont="1" applyBorder="1" applyAlignment="1">
      <alignment horizontal="center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/>
    </xf>
    <xf numFmtId="49" fontId="15" fillId="0" borderId="3" xfId="0" applyNumberFormat="1" applyFont="1" applyBorder="1" applyAlignment="1">
      <alignment horizontal="center"/>
    </xf>
    <xf numFmtId="49" fontId="15" fillId="0" borderId="7" xfId="0" applyNumberFormat="1" applyFont="1" applyBorder="1" applyAlignment="1">
      <alignment horizontal="center"/>
    </xf>
    <xf numFmtId="49" fontId="21" fillId="0" borderId="11" xfId="0" applyNumberFormat="1" applyFont="1" applyBorder="1" applyAlignment="1">
      <alignment horizontal="center" vertical="top" wrapText="1"/>
    </xf>
    <xf numFmtId="49" fontId="2" fillId="0" borderId="0" xfId="1" applyNumberFormat="1" applyFont="1" applyAlignment="1">
      <alignment horizontal="center" vertical="top"/>
    </xf>
    <xf numFmtId="0" fontId="4" fillId="0" borderId="1" xfId="1" applyFont="1" applyBorder="1" applyAlignment="1">
      <alignment horizontal="center" vertical="center" textRotation="90" wrapText="1" readingOrder="1"/>
    </xf>
    <xf numFmtId="0" fontId="4" fillId="0" borderId="1" xfId="1" applyFont="1" applyBorder="1" applyAlignment="1">
      <alignment horizontal="center" vertical="center" textRotation="90" wrapText="1"/>
    </xf>
    <xf numFmtId="49" fontId="5" fillId="0" borderId="1" xfId="1" applyNumberFormat="1" applyFont="1" applyBorder="1" applyAlignment="1">
      <alignment horizontal="center" vertical="center" wrapText="1"/>
    </xf>
  </cellXfs>
  <cellStyles count="7">
    <cellStyle name="Денежный 2" xfId="4" xr:uid="{00000000-0005-0000-0000-000000000000}"/>
    <cellStyle name="Обычный" xfId="0" builtinId="0"/>
    <cellStyle name="Обычный 2" xfId="1" xr:uid="{00000000-0005-0000-0000-000002000000}"/>
    <cellStyle name="Обычный 2 2 2" xfId="3" xr:uid="{00000000-0005-0000-0000-000003000000}"/>
    <cellStyle name="Обычный 20" xfId="6" xr:uid="{966DA049-FF53-4728-823F-31BE87A4671D}"/>
    <cellStyle name="Обычный 3" xfId="5" xr:uid="{00000000-0005-0000-0000-000004000000}"/>
    <cellStyle name="Обычный_Акты формы КС-2 и КС-3 на нормативное содержание" xfId="2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C6AA-57FA-434F-AD6A-88F06F69E2D2}">
  <sheetPr>
    <tabColor rgb="FFFF0000"/>
  </sheetPr>
  <dimension ref="A1:P52"/>
  <sheetViews>
    <sheetView tabSelected="1" topLeftCell="A31" workbookViewId="0">
      <selection activeCell="D49" sqref="D49"/>
    </sheetView>
  </sheetViews>
  <sheetFormatPr defaultRowHeight="12.75" outlineLevelRow="2" x14ac:dyDescent="0.2"/>
  <cols>
    <col min="1" max="1" width="4.7109375" style="1" customWidth="1"/>
    <col min="2" max="2" width="7.42578125" style="1" customWidth="1"/>
    <col min="3" max="3" width="12.7109375" style="5" customWidth="1"/>
    <col min="4" max="4" width="45.42578125" style="9" customWidth="1"/>
    <col min="5" max="5" width="8.7109375" style="8" customWidth="1"/>
    <col min="6" max="6" width="8" style="2" customWidth="1"/>
    <col min="7" max="11" width="7.7109375" style="2" customWidth="1"/>
    <col min="12" max="12" width="11" style="2" customWidth="1"/>
    <col min="13" max="13" width="9.7109375" style="2" customWidth="1"/>
    <col min="14" max="14" width="9.42578125" style="2" customWidth="1"/>
    <col min="15" max="15" width="9.140625" style="2" customWidth="1"/>
    <col min="16" max="16" width="9.42578125" style="2" customWidth="1"/>
    <col min="17" max="17" width="9.140625" style="4"/>
    <col min="18" max="19" width="13.42578125" style="4" bestFit="1" customWidth="1"/>
    <col min="20" max="20" width="14.140625" style="4" bestFit="1" customWidth="1"/>
    <col min="21" max="240" width="9.140625" style="4"/>
    <col min="241" max="241" width="3.42578125" style="4" customWidth="1"/>
    <col min="242" max="242" width="4" style="4" customWidth="1"/>
    <col min="243" max="243" width="9" style="4" customWidth="1"/>
    <col min="244" max="244" width="44.140625" style="4" customWidth="1"/>
    <col min="245" max="245" width="7.28515625" style="4" customWidth="1"/>
    <col min="246" max="246" width="6.85546875" style="4" customWidth="1"/>
    <col min="247" max="247" width="10.42578125" style="4" customWidth="1"/>
    <col min="248" max="249" width="9.140625" style="4"/>
    <col min="250" max="250" width="9.28515625" style="4" customWidth="1"/>
    <col min="251" max="251" width="9.5703125" style="4" customWidth="1"/>
    <col min="252" max="252" width="14.85546875" style="4" customWidth="1"/>
    <col min="253" max="253" width="10.28515625" style="4" customWidth="1"/>
    <col min="254" max="254" width="9.85546875" style="4" customWidth="1"/>
    <col min="255" max="255" width="11.5703125" style="4" customWidth="1"/>
    <col min="256" max="256" width="9.85546875" style="4" customWidth="1"/>
    <col min="257" max="496" width="9.140625" style="4"/>
    <col min="497" max="497" width="3.42578125" style="4" customWidth="1"/>
    <col min="498" max="498" width="4" style="4" customWidth="1"/>
    <col min="499" max="499" width="9" style="4" customWidth="1"/>
    <col min="500" max="500" width="44.140625" style="4" customWidth="1"/>
    <col min="501" max="501" width="7.28515625" style="4" customWidth="1"/>
    <col min="502" max="502" width="6.85546875" style="4" customWidth="1"/>
    <col min="503" max="503" width="10.42578125" style="4" customWidth="1"/>
    <col min="504" max="505" width="9.140625" style="4"/>
    <col min="506" max="506" width="9.28515625" style="4" customWidth="1"/>
    <col min="507" max="507" width="9.5703125" style="4" customWidth="1"/>
    <col min="508" max="508" width="14.85546875" style="4" customWidth="1"/>
    <col min="509" max="509" width="10.28515625" style="4" customWidth="1"/>
    <col min="510" max="510" width="9.85546875" style="4" customWidth="1"/>
    <col min="511" max="511" width="11.5703125" style="4" customWidth="1"/>
    <col min="512" max="512" width="9.85546875" style="4" customWidth="1"/>
    <col min="513" max="752" width="9.140625" style="4"/>
    <col min="753" max="753" width="3.42578125" style="4" customWidth="1"/>
    <col min="754" max="754" width="4" style="4" customWidth="1"/>
    <col min="755" max="755" width="9" style="4" customWidth="1"/>
    <col min="756" max="756" width="44.140625" style="4" customWidth="1"/>
    <col min="757" max="757" width="7.28515625" style="4" customWidth="1"/>
    <col min="758" max="758" width="6.85546875" style="4" customWidth="1"/>
    <col min="759" max="759" width="10.42578125" style="4" customWidth="1"/>
    <col min="760" max="761" width="9.140625" style="4"/>
    <col min="762" max="762" width="9.28515625" style="4" customWidth="1"/>
    <col min="763" max="763" width="9.5703125" style="4" customWidth="1"/>
    <col min="764" max="764" width="14.85546875" style="4" customWidth="1"/>
    <col min="765" max="765" width="10.28515625" style="4" customWidth="1"/>
    <col min="766" max="766" width="9.85546875" style="4" customWidth="1"/>
    <col min="767" max="767" width="11.5703125" style="4" customWidth="1"/>
    <col min="768" max="768" width="9.85546875" style="4" customWidth="1"/>
    <col min="769" max="1008" width="9.140625" style="4"/>
    <col min="1009" max="1009" width="3.42578125" style="4" customWidth="1"/>
    <col min="1010" max="1010" width="4" style="4" customWidth="1"/>
    <col min="1011" max="1011" width="9" style="4" customWidth="1"/>
    <col min="1012" max="1012" width="44.140625" style="4" customWidth="1"/>
    <col min="1013" max="1013" width="7.28515625" style="4" customWidth="1"/>
    <col min="1014" max="1014" width="6.85546875" style="4" customWidth="1"/>
    <col min="1015" max="1015" width="10.42578125" style="4" customWidth="1"/>
    <col min="1016" max="1017" width="9.140625" style="4"/>
    <col min="1018" max="1018" width="9.28515625" style="4" customWidth="1"/>
    <col min="1019" max="1019" width="9.5703125" style="4" customWidth="1"/>
    <col min="1020" max="1020" width="14.85546875" style="4" customWidth="1"/>
    <col min="1021" max="1021" width="10.28515625" style="4" customWidth="1"/>
    <col min="1022" max="1022" width="9.85546875" style="4" customWidth="1"/>
    <col min="1023" max="1023" width="11.5703125" style="4" customWidth="1"/>
    <col min="1024" max="1024" width="9.85546875" style="4" customWidth="1"/>
    <col min="1025" max="1264" width="9.140625" style="4"/>
    <col min="1265" max="1265" width="3.42578125" style="4" customWidth="1"/>
    <col min="1266" max="1266" width="4" style="4" customWidth="1"/>
    <col min="1267" max="1267" width="9" style="4" customWidth="1"/>
    <col min="1268" max="1268" width="44.140625" style="4" customWidth="1"/>
    <col min="1269" max="1269" width="7.28515625" style="4" customWidth="1"/>
    <col min="1270" max="1270" width="6.85546875" style="4" customWidth="1"/>
    <col min="1271" max="1271" width="10.42578125" style="4" customWidth="1"/>
    <col min="1272" max="1273" width="9.140625" style="4"/>
    <col min="1274" max="1274" width="9.28515625" style="4" customWidth="1"/>
    <col min="1275" max="1275" width="9.5703125" style="4" customWidth="1"/>
    <col min="1276" max="1276" width="14.85546875" style="4" customWidth="1"/>
    <col min="1277" max="1277" width="10.28515625" style="4" customWidth="1"/>
    <col min="1278" max="1278" width="9.85546875" style="4" customWidth="1"/>
    <col min="1279" max="1279" width="11.5703125" style="4" customWidth="1"/>
    <col min="1280" max="1280" width="9.85546875" style="4" customWidth="1"/>
    <col min="1281" max="1520" width="9.140625" style="4"/>
    <col min="1521" max="1521" width="3.42578125" style="4" customWidth="1"/>
    <col min="1522" max="1522" width="4" style="4" customWidth="1"/>
    <col min="1523" max="1523" width="9" style="4" customWidth="1"/>
    <col min="1524" max="1524" width="44.140625" style="4" customWidth="1"/>
    <col min="1525" max="1525" width="7.28515625" style="4" customWidth="1"/>
    <col min="1526" max="1526" width="6.85546875" style="4" customWidth="1"/>
    <col min="1527" max="1527" width="10.42578125" style="4" customWidth="1"/>
    <col min="1528" max="1529" width="9.140625" style="4"/>
    <col min="1530" max="1530" width="9.28515625" style="4" customWidth="1"/>
    <col min="1531" max="1531" width="9.5703125" style="4" customWidth="1"/>
    <col min="1532" max="1532" width="14.85546875" style="4" customWidth="1"/>
    <col min="1533" max="1533" width="10.28515625" style="4" customWidth="1"/>
    <col min="1534" max="1534" width="9.85546875" style="4" customWidth="1"/>
    <col min="1535" max="1535" width="11.5703125" style="4" customWidth="1"/>
    <col min="1536" max="1536" width="9.85546875" style="4" customWidth="1"/>
    <col min="1537" max="1776" width="9.140625" style="4"/>
    <col min="1777" max="1777" width="3.42578125" style="4" customWidth="1"/>
    <col min="1778" max="1778" width="4" style="4" customWidth="1"/>
    <col min="1779" max="1779" width="9" style="4" customWidth="1"/>
    <col min="1780" max="1780" width="44.140625" style="4" customWidth="1"/>
    <col min="1781" max="1781" width="7.28515625" style="4" customWidth="1"/>
    <col min="1782" max="1782" width="6.85546875" style="4" customWidth="1"/>
    <col min="1783" max="1783" width="10.42578125" style="4" customWidth="1"/>
    <col min="1784" max="1785" width="9.140625" style="4"/>
    <col min="1786" max="1786" width="9.28515625" style="4" customWidth="1"/>
    <col min="1787" max="1787" width="9.5703125" style="4" customWidth="1"/>
    <col min="1788" max="1788" width="14.85546875" style="4" customWidth="1"/>
    <col min="1789" max="1789" width="10.28515625" style="4" customWidth="1"/>
    <col min="1790" max="1790" width="9.85546875" style="4" customWidth="1"/>
    <col min="1791" max="1791" width="11.5703125" style="4" customWidth="1"/>
    <col min="1792" max="1792" width="9.85546875" style="4" customWidth="1"/>
    <col min="1793" max="2032" width="9.140625" style="4"/>
    <col min="2033" max="2033" width="3.42578125" style="4" customWidth="1"/>
    <col min="2034" max="2034" width="4" style="4" customWidth="1"/>
    <col min="2035" max="2035" width="9" style="4" customWidth="1"/>
    <col min="2036" max="2036" width="44.140625" style="4" customWidth="1"/>
    <col min="2037" max="2037" width="7.28515625" style="4" customWidth="1"/>
    <col min="2038" max="2038" width="6.85546875" style="4" customWidth="1"/>
    <col min="2039" max="2039" width="10.42578125" style="4" customWidth="1"/>
    <col min="2040" max="2041" width="9.140625" style="4"/>
    <col min="2042" max="2042" width="9.28515625" style="4" customWidth="1"/>
    <col min="2043" max="2043" width="9.5703125" style="4" customWidth="1"/>
    <col min="2044" max="2044" width="14.85546875" style="4" customWidth="1"/>
    <col min="2045" max="2045" width="10.28515625" style="4" customWidth="1"/>
    <col min="2046" max="2046" width="9.85546875" style="4" customWidth="1"/>
    <col min="2047" max="2047" width="11.5703125" style="4" customWidth="1"/>
    <col min="2048" max="2048" width="9.85546875" style="4" customWidth="1"/>
    <col min="2049" max="2288" width="9.140625" style="4"/>
    <col min="2289" max="2289" width="3.42578125" style="4" customWidth="1"/>
    <col min="2290" max="2290" width="4" style="4" customWidth="1"/>
    <col min="2291" max="2291" width="9" style="4" customWidth="1"/>
    <col min="2292" max="2292" width="44.140625" style="4" customWidth="1"/>
    <col min="2293" max="2293" width="7.28515625" style="4" customWidth="1"/>
    <col min="2294" max="2294" width="6.85546875" style="4" customWidth="1"/>
    <col min="2295" max="2295" width="10.42578125" style="4" customWidth="1"/>
    <col min="2296" max="2297" width="9.140625" style="4"/>
    <col min="2298" max="2298" width="9.28515625" style="4" customWidth="1"/>
    <col min="2299" max="2299" width="9.5703125" style="4" customWidth="1"/>
    <col min="2300" max="2300" width="14.85546875" style="4" customWidth="1"/>
    <col min="2301" max="2301" width="10.28515625" style="4" customWidth="1"/>
    <col min="2302" max="2302" width="9.85546875" style="4" customWidth="1"/>
    <col min="2303" max="2303" width="11.5703125" style="4" customWidth="1"/>
    <col min="2304" max="2304" width="9.85546875" style="4" customWidth="1"/>
    <col min="2305" max="2544" width="9.140625" style="4"/>
    <col min="2545" max="2545" width="3.42578125" style="4" customWidth="1"/>
    <col min="2546" max="2546" width="4" style="4" customWidth="1"/>
    <col min="2547" max="2547" width="9" style="4" customWidth="1"/>
    <col min="2548" max="2548" width="44.140625" style="4" customWidth="1"/>
    <col min="2549" max="2549" width="7.28515625" style="4" customWidth="1"/>
    <col min="2550" max="2550" width="6.85546875" style="4" customWidth="1"/>
    <col min="2551" max="2551" width="10.42578125" style="4" customWidth="1"/>
    <col min="2552" max="2553" width="9.140625" style="4"/>
    <col min="2554" max="2554" width="9.28515625" style="4" customWidth="1"/>
    <col min="2555" max="2555" width="9.5703125" style="4" customWidth="1"/>
    <col min="2556" max="2556" width="14.85546875" style="4" customWidth="1"/>
    <col min="2557" max="2557" width="10.28515625" style="4" customWidth="1"/>
    <col min="2558" max="2558" width="9.85546875" style="4" customWidth="1"/>
    <col min="2559" max="2559" width="11.5703125" style="4" customWidth="1"/>
    <col min="2560" max="2560" width="9.85546875" style="4" customWidth="1"/>
    <col min="2561" max="2800" width="9.140625" style="4"/>
    <col min="2801" max="2801" width="3.42578125" style="4" customWidth="1"/>
    <col min="2802" max="2802" width="4" style="4" customWidth="1"/>
    <col min="2803" max="2803" width="9" style="4" customWidth="1"/>
    <col min="2804" max="2804" width="44.140625" style="4" customWidth="1"/>
    <col min="2805" max="2805" width="7.28515625" style="4" customWidth="1"/>
    <col min="2806" max="2806" width="6.85546875" style="4" customWidth="1"/>
    <col min="2807" max="2807" width="10.42578125" style="4" customWidth="1"/>
    <col min="2808" max="2809" width="9.140625" style="4"/>
    <col min="2810" max="2810" width="9.28515625" style="4" customWidth="1"/>
    <col min="2811" max="2811" width="9.5703125" style="4" customWidth="1"/>
    <col min="2812" max="2812" width="14.85546875" style="4" customWidth="1"/>
    <col min="2813" max="2813" width="10.28515625" style="4" customWidth="1"/>
    <col min="2814" max="2814" width="9.85546875" style="4" customWidth="1"/>
    <col min="2815" max="2815" width="11.5703125" style="4" customWidth="1"/>
    <col min="2816" max="2816" width="9.85546875" style="4" customWidth="1"/>
    <col min="2817" max="3056" width="9.140625" style="4"/>
    <col min="3057" max="3057" width="3.42578125" style="4" customWidth="1"/>
    <col min="3058" max="3058" width="4" style="4" customWidth="1"/>
    <col min="3059" max="3059" width="9" style="4" customWidth="1"/>
    <col min="3060" max="3060" width="44.140625" style="4" customWidth="1"/>
    <col min="3061" max="3061" width="7.28515625" style="4" customWidth="1"/>
    <col min="3062" max="3062" width="6.85546875" style="4" customWidth="1"/>
    <col min="3063" max="3063" width="10.42578125" style="4" customWidth="1"/>
    <col min="3064" max="3065" width="9.140625" style="4"/>
    <col min="3066" max="3066" width="9.28515625" style="4" customWidth="1"/>
    <col min="3067" max="3067" width="9.5703125" style="4" customWidth="1"/>
    <col min="3068" max="3068" width="14.85546875" style="4" customWidth="1"/>
    <col min="3069" max="3069" width="10.28515625" style="4" customWidth="1"/>
    <col min="3070" max="3070" width="9.85546875" style="4" customWidth="1"/>
    <col min="3071" max="3071" width="11.5703125" style="4" customWidth="1"/>
    <col min="3072" max="3072" width="9.85546875" style="4" customWidth="1"/>
    <col min="3073" max="3312" width="9.140625" style="4"/>
    <col min="3313" max="3313" width="3.42578125" style="4" customWidth="1"/>
    <col min="3314" max="3314" width="4" style="4" customWidth="1"/>
    <col min="3315" max="3315" width="9" style="4" customWidth="1"/>
    <col min="3316" max="3316" width="44.140625" style="4" customWidth="1"/>
    <col min="3317" max="3317" width="7.28515625" style="4" customWidth="1"/>
    <col min="3318" max="3318" width="6.85546875" style="4" customWidth="1"/>
    <col min="3319" max="3319" width="10.42578125" style="4" customWidth="1"/>
    <col min="3320" max="3321" width="9.140625" style="4"/>
    <col min="3322" max="3322" width="9.28515625" style="4" customWidth="1"/>
    <col min="3323" max="3323" width="9.5703125" style="4" customWidth="1"/>
    <col min="3324" max="3324" width="14.85546875" style="4" customWidth="1"/>
    <col min="3325" max="3325" width="10.28515625" style="4" customWidth="1"/>
    <col min="3326" max="3326" width="9.85546875" style="4" customWidth="1"/>
    <col min="3327" max="3327" width="11.5703125" style="4" customWidth="1"/>
    <col min="3328" max="3328" width="9.85546875" style="4" customWidth="1"/>
    <col min="3329" max="3568" width="9.140625" style="4"/>
    <col min="3569" max="3569" width="3.42578125" style="4" customWidth="1"/>
    <col min="3570" max="3570" width="4" style="4" customWidth="1"/>
    <col min="3571" max="3571" width="9" style="4" customWidth="1"/>
    <col min="3572" max="3572" width="44.140625" style="4" customWidth="1"/>
    <col min="3573" max="3573" width="7.28515625" style="4" customWidth="1"/>
    <col min="3574" max="3574" width="6.85546875" style="4" customWidth="1"/>
    <col min="3575" max="3575" width="10.42578125" style="4" customWidth="1"/>
    <col min="3576" max="3577" width="9.140625" style="4"/>
    <col min="3578" max="3578" width="9.28515625" style="4" customWidth="1"/>
    <col min="3579" max="3579" width="9.5703125" style="4" customWidth="1"/>
    <col min="3580" max="3580" width="14.85546875" style="4" customWidth="1"/>
    <col min="3581" max="3581" width="10.28515625" style="4" customWidth="1"/>
    <col min="3582" max="3582" width="9.85546875" style="4" customWidth="1"/>
    <col min="3583" max="3583" width="11.5703125" style="4" customWidth="1"/>
    <col min="3584" max="3584" width="9.85546875" style="4" customWidth="1"/>
    <col min="3585" max="3824" width="9.140625" style="4"/>
    <col min="3825" max="3825" width="3.42578125" style="4" customWidth="1"/>
    <col min="3826" max="3826" width="4" style="4" customWidth="1"/>
    <col min="3827" max="3827" width="9" style="4" customWidth="1"/>
    <col min="3828" max="3828" width="44.140625" style="4" customWidth="1"/>
    <col min="3829" max="3829" width="7.28515625" style="4" customWidth="1"/>
    <col min="3830" max="3830" width="6.85546875" style="4" customWidth="1"/>
    <col min="3831" max="3831" width="10.42578125" style="4" customWidth="1"/>
    <col min="3832" max="3833" width="9.140625" style="4"/>
    <col min="3834" max="3834" width="9.28515625" style="4" customWidth="1"/>
    <col min="3835" max="3835" width="9.5703125" style="4" customWidth="1"/>
    <col min="3836" max="3836" width="14.85546875" style="4" customWidth="1"/>
    <col min="3837" max="3837" width="10.28515625" style="4" customWidth="1"/>
    <col min="3838" max="3838" width="9.85546875" style="4" customWidth="1"/>
    <col min="3839" max="3839" width="11.5703125" style="4" customWidth="1"/>
    <col min="3840" max="3840" width="9.85546875" style="4" customWidth="1"/>
    <col min="3841" max="4080" width="9.140625" style="4"/>
    <col min="4081" max="4081" width="3.42578125" style="4" customWidth="1"/>
    <col min="4082" max="4082" width="4" style="4" customWidth="1"/>
    <col min="4083" max="4083" width="9" style="4" customWidth="1"/>
    <col min="4084" max="4084" width="44.140625" style="4" customWidth="1"/>
    <col min="4085" max="4085" width="7.28515625" style="4" customWidth="1"/>
    <col min="4086" max="4086" width="6.85546875" style="4" customWidth="1"/>
    <col min="4087" max="4087" width="10.42578125" style="4" customWidth="1"/>
    <col min="4088" max="4089" width="9.140625" style="4"/>
    <col min="4090" max="4090" width="9.28515625" style="4" customWidth="1"/>
    <col min="4091" max="4091" width="9.5703125" style="4" customWidth="1"/>
    <col min="4092" max="4092" width="14.85546875" style="4" customWidth="1"/>
    <col min="4093" max="4093" width="10.28515625" style="4" customWidth="1"/>
    <col min="4094" max="4094" width="9.85546875" style="4" customWidth="1"/>
    <col min="4095" max="4095" width="11.5703125" style="4" customWidth="1"/>
    <col min="4096" max="4096" width="9.85546875" style="4" customWidth="1"/>
    <col min="4097" max="4336" width="9.140625" style="4"/>
    <col min="4337" max="4337" width="3.42578125" style="4" customWidth="1"/>
    <col min="4338" max="4338" width="4" style="4" customWidth="1"/>
    <col min="4339" max="4339" width="9" style="4" customWidth="1"/>
    <col min="4340" max="4340" width="44.140625" style="4" customWidth="1"/>
    <col min="4341" max="4341" width="7.28515625" style="4" customWidth="1"/>
    <col min="4342" max="4342" width="6.85546875" style="4" customWidth="1"/>
    <col min="4343" max="4343" width="10.42578125" style="4" customWidth="1"/>
    <col min="4344" max="4345" width="9.140625" style="4"/>
    <col min="4346" max="4346" width="9.28515625" style="4" customWidth="1"/>
    <col min="4347" max="4347" width="9.5703125" style="4" customWidth="1"/>
    <col min="4348" max="4348" width="14.85546875" style="4" customWidth="1"/>
    <col min="4349" max="4349" width="10.28515625" style="4" customWidth="1"/>
    <col min="4350" max="4350" width="9.85546875" style="4" customWidth="1"/>
    <col min="4351" max="4351" width="11.5703125" style="4" customWidth="1"/>
    <col min="4352" max="4352" width="9.85546875" style="4" customWidth="1"/>
    <col min="4353" max="4592" width="9.140625" style="4"/>
    <col min="4593" max="4593" width="3.42578125" style="4" customWidth="1"/>
    <col min="4594" max="4594" width="4" style="4" customWidth="1"/>
    <col min="4595" max="4595" width="9" style="4" customWidth="1"/>
    <col min="4596" max="4596" width="44.140625" style="4" customWidth="1"/>
    <col min="4597" max="4597" width="7.28515625" style="4" customWidth="1"/>
    <col min="4598" max="4598" width="6.85546875" style="4" customWidth="1"/>
    <col min="4599" max="4599" width="10.42578125" style="4" customWidth="1"/>
    <col min="4600" max="4601" width="9.140625" style="4"/>
    <col min="4602" max="4602" width="9.28515625" style="4" customWidth="1"/>
    <col min="4603" max="4603" width="9.5703125" style="4" customWidth="1"/>
    <col min="4604" max="4604" width="14.85546875" style="4" customWidth="1"/>
    <col min="4605" max="4605" width="10.28515625" style="4" customWidth="1"/>
    <col min="4606" max="4606" width="9.85546875" style="4" customWidth="1"/>
    <col min="4607" max="4607" width="11.5703125" style="4" customWidth="1"/>
    <col min="4608" max="4608" width="9.85546875" style="4" customWidth="1"/>
    <col min="4609" max="4848" width="9.140625" style="4"/>
    <col min="4849" max="4849" width="3.42578125" style="4" customWidth="1"/>
    <col min="4850" max="4850" width="4" style="4" customWidth="1"/>
    <col min="4851" max="4851" width="9" style="4" customWidth="1"/>
    <col min="4852" max="4852" width="44.140625" style="4" customWidth="1"/>
    <col min="4853" max="4853" width="7.28515625" style="4" customWidth="1"/>
    <col min="4854" max="4854" width="6.85546875" style="4" customWidth="1"/>
    <col min="4855" max="4855" width="10.42578125" style="4" customWidth="1"/>
    <col min="4856" max="4857" width="9.140625" style="4"/>
    <col min="4858" max="4858" width="9.28515625" style="4" customWidth="1"/>
    <col min="4859" max="4859" width="9.5703125" style="4" customWidth="1"/>
    <col min="4860" max="4860" width="14.85546875" style="4" customWidth="1"/>
    <col min="4861" max="4861" width="10.28515625" style="4" customWidth="1"/>
    <col min="4862" max="4862" width="9.85546875" style="4" customWidth="1"/>
    <col min="4863" max="4863" width="11.5703125" style="4" customWidth="1"/>
    <col min="4864" max="4864" width="9.85546875" style="4" customWidth="1"/>
    <col min="4865" max="5104" width="9.140625" style="4"/>
    <col min="5105" max="5105" width="3.42578125" style="4" customWidth="1"/>
    <col min="5106" max="5106" width="4" style="4" customWidth="1"/>
    <col min="5107" max="5107" width="9" style="4" customWidth="1"/>
    <col min="5108" max="5108" width="44.140625" style="4" customWidth="1"/>
    <col min="5109" max="5109" width="7.28515625" style="4" customWidth="1"/>
    <col min="5110" max="5110" width="6.85546875" style="4" customWidth="1"/>
    <col min="5111" max="5111" width="10.42578125" style="4" customWidth="1"/>
    <col min="5112" max="5113" width="9.140625" style="4"/>
    <col min="5114" max="5114" width="9.28515625" style="4" customWidth="1"/>
    <col min="5115" max="5115" width="9.5703125" style="4" customWidth="1"/>
    <col min="5116" max="5116" width="14.85546875" style="4" customWidth="1"/>
    <col min="5117" max="5117" width="10.28515625" style="4" customWidth="1"/>
    <col min="5118" max="5118" width="9.85546875" style="4" customWidth="1"/>
    <col min="5119" max="5119" width="11.5703125" style="4" customWidth="1"/>
    <col min="5120" max="5120" width="9.85546875" style="4" customWidth="1"/>
    <col min="5121" max="5360" width="9.140625" style="4"/>
    <col min="5361" max="5361" width="3.42578125" style="4" customWidth="1"/>
    <col min="5362" max="5362" width="4" style="4" customWidth="1"/>
    <col min="5363" max="5363" width="9" style="4" customWidth="1"/>
    <col min="5364" max="5364" width="44.140625" style="4" customWidth="1"/>
    <col min="5365" max="5365" width="7.28515625" style="4" customWidth="1"/>
    <col min="5366" max="5366" width="6.85546875" style="4" customWidth="1"/>
    <col min="5367" max="5367" width="10.42578125" style="4" customWidth="1"/>
    <col min="5368" max="5369" width="9.140625" style="4"/>
    <col min="5370" max="5370" width="9.28515625" style="4" customWidth="1"/>
    <col min="5371" max="5371" width="9.5703125" style="4" customWidth="1"/>
    <col min="5372" max="5372" width="14.85546875" style="4" customWidth="1"/>
    <col min="5373" max="5373" width="10.28515625" style="4" customWidth="1"/>
    <col min="5374" max="5374" width="9.85546875" style="4" customWidth="1"/>
    <col min="5375" max="5375" width="11.5703125" style="4" customWidth="1"/>
    <col min="5376" max="5376" width="9.85546875" style="4" customWidth="1"/>
    <col min="5377" max="5616" width="9.140625" style="4"/>
    <col min="5617" max="5617" width="3.42578125" style="4" customWidth="1"/>
    <col min="5618" max="5618" width="4" style="4" customWidth="1"/>
    <col min="5619" max="5619" width="9" style="4" customWidth="1"/>
    <col min="5620" max="5620" width="44.140625" style="4" customWidth="1"/>
    <col min="5621" max="5621" width="7.28515625" style="4" customWidth="1"/>
    <col min="5622" max="5622" width="6.85546875" style="4" customWidth="1"/>
    <col min="5623" max="5623" width="10.42578125" style="4" customWidth="1"/>
    <col min="5624" max="5625" width="9.140625" style="4"/>
    <col min="5626" max="5626" width="9.28515625" style="4" customWidth="1"/>
    <col min="5627" max="5627" width="9.5703125" style="4" customWidth="1"/>
    <col min="5628" max="5628" width="14.85546875" style="4" customWidth="1"/>
    <col min="5629" max="5629" width="10.28515625" style="4" customWidth="1"/>
    <col min="5630" max="5630" width="9.85546875" style="4" customWidth="1"/>
    <col min="5631" max="5631" width="11.5703125" style="4" customWidth="1"/>
    <col min="5632" max="5632" width="9.85546875" style="4" customWidth="1"/>
    <col min="5633" max="5872" width="9.140625" style="4"/>
    <col min="5873" max="5873" width="3.42578125" style="4" customWidth="1"/>
    <col min="5874" max="5874" width="4" style="4" customWidth="1"/>
    <col min="5875" max="5875" width="9" style="4" customWidth="1"/>
    <col min="5876" max="5876" width="44.140625" style="4" customWidth="1"/>
    <col min="5877" max="5877" width="7.28515625" style="4" customWidth="1"/>
    <col min="5878" max="5878" width="6.85546875" style="4" customWidth="1"/>
    <col min="5879" max="5879" width="10.42578125" style="4" customWidth="1"/>
    <col min="5880" max="5881" width="9.140625" style="4"/>
    <col min="5882" max="5882" width="9.28515625" style="4" customWidth="1"/>
    <col min="5883" max="5883" width="9.5703125" style="4" customWidth="1"/>
    <col min="5884" max="5884" width="14.85546875" style="4" customWidth="1"/>
    <col min="5885" max="5885" width="10.28515625" style="4" customWidth="1"/>
    <col min="5886" max="5886" width="9.85546875" style="4" customWidth="1"/>
    <col min="5887" max="5887" width="11.5703125" style="4" customWidth="1"/>
    <col min="5888" max="5888" width="9.85546875" style="4" customWidth="1"/>
    <col min="5889" max="6128" width="9.140625" style="4"/>
    <col min="6129" max="6129" width="3.42578125" style="4" customWidth="1"/>
    <col min="6130" max="6130" width="4" style="4" customWidth="1"/>
    <col min="6131" max="6131" width="9" style="4" customWidth="1"/>
    <col min="6132" max="6132" width="44.140625" style="4" customWidth="1"/>
    <col min="6133" max="6133" width="7.28515625" style="4" customWidth="1"/>
    <col min="6134" max="6134" width="6.85546875" style="4" customWidth="1"/>
    <col min="6135" max="6135" width="10.42578125" style="4" customWidth="1"/>
    <col min="6136" max="6137" width="9.140625" style="4"/>
    <col min="6138" max="6138" width="9.28515625" style="4" customWidth="1"/>
    <col min="6139" max="6139" width="9.5703125" style="4" customWidth="1"/>
    <col min="6140" max="6140" width="14.85546875" style="4" customWidth="1"/>
    <col min="6141" max="6141" width="10.28515625" style="4" customWidth="1"/>
    <col min="6142" max="6142" width="9.85546875" style="4" customWidth="1"/>
    <col min="6143" max="6143" width="11.5703125" style="4" customWidth="1"/>
    <col min="6144" max="6144" width="9.85546875" style="4" customWidth="1"/>
    <col min="6145" max="6384" width="9.140625" style="4"/>
    <col min="6385" max="6385" width="3.42578125" style="4" customWidth="1"/>
    <col min="6386" max="6386" width="4" style="4" customWidth="1"/>
    <col min="6387" max="6387" width="9" style="4" customWidth="1"/>
    <col min="6388" max="6388" width="44.140625" style="4" customWidth="1"/>
    <col min="6389" max="6389" width="7.28515625" style="4" customWidth="1"/>
    <col min="6390" max="6390" width="6.85546875" style="4" customWidth="1"/>
    <col min="6391" max="6391" width="10.42578125" style="4" customWidth="1"/>
    <col min="6392" max="6393" width="9.140625" style="4"/>
    <col min="6394" max="6394" width="9.28515625" style="4" customWidth="1"/>
    <col min="6395" max="6395" width="9.5703125" style="4" customWidth="1"/>
    <col min="6396" max="6396" width="14.85546875" style="4" customWidth="1"/>
    <col min="6397" max="6397" width="10.28515625" style="4" customWidth="1"/>
    <col min="6398" max="6398" width="9.85546875" style="4" customWidth="1"/>
    <col min="6399" max="6399" width="11.5703125" style="4" customWidth="1"/>
    <col min="6400" max="6400" width="9.85546875" style="4" customWidth="1"/>
    <col min="6401" max="6640" width="9.140625" style="4"/>
    <col min="6641" max="6641" width="3.42578125" style="4" customWidth="1"/>
    <col min="6642" max="6642" width="4" style="4" customWidth="1"/>
    <col min="6643" max="6643" width="9" style="4" customWidth="1"/>
    <col min="6644" max="6644" width="44.140625" style="4" customWidth="1"/>
    <col min="6645" max="6645" width="7.28515625" style="4" customWidth="1"/>
    <col min="6646" max="6646" width="6.85546875" style="4" customWidth="1"/>
    <col min="6647" max="6647" width="10.42578125" style="4" customWidth="1"/>
    <col min="6648" max="6649" width="9.140625" style="4"/>
    <col min="6650" max="6650" width="9.28515625" style="4" customWidth="1"/>
    <col min="6651" max="6651" width="9.5703125" style="4" customWidth="1"/>
    <col min="6652" max="6652" width="14.85546875" style="4" customWidth="1"/>
    <col min="6653" max="6653" width="10.28515625" style="4" customWidth="1"/>
    <col min="6654" max="6654" width="9.85546875" style="4" customWidth="1"/>
    <col min="6655" max="6655" width="11.5703125" style="4" customWidth="1"/>
    <col min="6656" max="6656" width="9.85546875" style="4" customWidth="1"/>
    <col min="6657" max="6896" width="9.140625" style="4"/>
    <col min="6897" max="6897" width="3.42578125" style="4" customWidth="1"/>
    <col min="6898" max="6898" width="4" style="4" customWidth="1"/>
    <col min="6899" max="6899" width="9" style="4" customWidth="1"/>
    <col min="6900" max="6900" width="44.140625" style="4" customWidth="1"/>
    <col min="6901" max="6901" width="7.28515625" style="4" customWidth="1"/>
    <col min="6902" max="6902" width="6.85546875" style="4" customWidth="1"/>
    <col min="6903" max="6903" width="10.42578125" style="4" customWidth="1"/>
    <col min="6904" max="6905" width="9.140625" style="4"/>
    <col min="6906" max="6906" width="9.28515625" style="4" customWidth="1"/>
    <col min="6907" max="6907" width="9.5703125" style="4" customWidth="1"/>
    <col min="6908" max="6908" width="14.85546875" style="4" customWidth="1"/>
    <col min="6909" max="6909" width="10.28515625" style="4" customWidth="1"/>
    <col min="6910" max="6910" width="9.85546875" style="4" customWidth="1"/>
    <col min="6911" max="6911" width="11.5703125" style="4" customWidth="1"/>
    <col min="6912" max="6912" width="9.85546875" style="4" customWidth="1"/>
    <col min="6913" max="7152" width="9.140625" style="4"/>
    <col min="7153" max="7153" width="3.42578125" style="4" customWidth="1"/>
    <col min="7154" max="7154" width="4" style="4" customWidth="1"/>
    <col min="7155" max="7155" width="9" style="4" customWidth="1"/>
    <col min="7156" max="7156" width="44.140625" style="4" customWidth="1"/>
    <col min="7157" max="7157" width="7.28515625" style="4" customWidth="1"/>
    <col min="7158" max="7158" width="6.85546875" style="4" customWidth="1"/>
    <col min="7159" max="7159" width="10.42578125" style="4" customWidth="1"/>
    <col min="7160" max="7161" width="9.140625" style="4"/>
    <col min="7162" max="7162" width="9.28515625" style="4" customWidth="1"/>
    <col min="7163" max="7163" width="9.5703125" style="4" customWidth="1"/>
    <col min="7164" max="7164" width="14.85546875" style="4" customWidth="1"/>
    <col min="7165" max="7165" width="10.28515625" style="4" customWidth="1"/>
    <col min="7166" max="7166" width="9.85546875" style="4" customWidth="1"/>
    <col min="7167" max="7167" width="11.5703125" style="4" customWidth="1"/>
    <col min="7168" max="7168" width="9.85546875" style="4" customWidth="1"/>
    <col min="7169" max="7408" width="9.140625" style="4"/>
    <col min="7409" max="7409" width="3.42578125" style="4" customWidth="1"/>
    <col min="7410" max="7410" width="4" style="4" customWidth="1"/>
    <col min="7411" max="7411" width="9" style="4" customWidth="1"/>
    <col min="7412" max="7412" width="44.140625" style="4" customWidth="1"/>
    <col min="7413" max="7413" width="7.28515625" style="4" customWidth="1"/>
    <col min="7414" max="7414" width="6.85546875" style="4" customWidth="1"/>
    <col min="7415" max="7415" width="10.42578125" style="4" customWidth="1"/>
    <col min="7416" max="7417" width="9.140625" style="4"/>
    <col min="7418" max="7418" width="9.28515625" style="4" customWidth="1"/>
    <col min="7419" max="7419" width="9.5703125" style="4" customWidth="1"/>
    <col min="7420" max="7420" width="14.85546875" style="4" customWidth="1"/>
    <col min="7421" max="7421" width="10.28515625" style="4" customWidth="1"/>
    <col min="7422" max="7422" width="9.85546875" style="4" customWidth="1"/>
    <col min="7423" max="7423" width="11.5703125" style="4" customWidth="1"/>
    <col min="7424" max="7424" width="9.85546875" style="4" customWidth="1"/>
    <col min="7425" max="7664" width="9.140625" style="4"/>
    <col min="7665" max="7665" width="3.42578125" style="4" customWidth="1"/>
    <col min="7666" max="7666" width="4" style="4" customWidth="1"/>
    <col min="7667" max="7667" width="9" style="4" customWidth="1"/>
    <col min="7668" max="7668" width="44.140625" style="4" customWidth="1"/>
    <col min="7669" max="7669" width="7.28515625" style="4" customWidth="1"/>
    <col min="7670" max="7670" width="6.85546875" style="4" customWidth="1"/>
    <col min="7671" max="7671" width="10.42578125" style="4" customWidth="1"/>
    <col min="7672" max="7673" width="9.140625" style="4"/>
    <col min="7674" max="7674" width="9.28515625" style="4" customWidth="1"/>
    <col min="7675" max="7675" width="9.5703125" style="4" customWidth="1"/>
    <col min="7676" max="7676" width="14.85546875" style="4" customWidth="1"/>
    <col min="7677" max="7677" width="10.28515625" style="4" customWidth="1"/>
    <col min="7678" max="7678" width="9.85546875" style="4" customWidth="1"/>
    <col min="7679" max="7679" width="11.5703125" style="4" customWidth="1"/>
    <col min="7680" max="7680" width="9.85546875" style="4" customWidth="1"/>
    <col min="7681" max="7920" width="9.140625" style="4"/>
    <col min="7921" max="7921" width="3.42578125" style="4" customWidth="1"/>
    <col min="7922" max="7922" width="4" style="4" customWidth="1"/>
    <col min="7923" max="7923" width="9" style="4" customWidth="1"/>
    <col min="7924" max="7924" width="44.140625" style="4" customWidth="1"/>
    <col min="7925" max="7925" width="7.28515625" style="4" customWidth="1"/>
    <col min="7926" max="7926" width="6.85546875" style="4" customWidth="1"/>
    <col min="7927" max="7927" width="10.42578125" style="4" customWidth="1"/>
    <col min="7928" max="7929" width="9.140625" style="4"/>
    <col min="7930" max="7930" width="9.28515625" style="4" customWidth="1"/>
    <col min="7931" max="7931" width="9.5703125" style="4" customWidth="1"/>
    <col min="7932" max="7932" width="14.85546875" style="4" customWidth="1"/>
    <col min="7933" max="7933" width="10.28515625" style="4" customWidth="1"/>
    <col min="7934" max="7934" width="9.85546875" style="4" customWidth="1"/>
    <col min="7935" max="7935" width="11.5703125" style="4" customWidth="1"/>
    <col min="7936" max="7936" width="9.85546875" style="4" customWidth="1"/>
    <col min="7937" max="8176" width="9.140625" style="4"/>
    <col min="8177" max="8177" width="3.42578125" style="4" customWidth="1"/>
    <col min="8178" max="8178" width="4" style="4" customWidth="1"/>
    <col min="8179" max="8179" width="9" style="4" customWidth="1"/>
    <col min="8180" max="8180" width="44.140625" style="4" customWidth="1"/>
    <col min="8181" max="8181" width="7.28515625" style="4" customWidth="1"/>
    <col min="8182" max="8182" width="6.85546875" style="4" customWidth="1"/>
    <col min="8183" max="8183" width="10.42578125" style="4" customWidth="1"/>
    <col min="8184" max="8185" width="9.140625" style="4"/>
    <col min="8186" max="8186" width="9.28515625" style="4" customWidth="1"/>
    <col min="8187" max="8187" width="9.5703125" style="4" customWidth="1"/>
    <col min="8188" max="8188" width="14.85546875" style="4" customWidth="1"/>
    <col min="8189" max="8189" width="10.28515625" style="4" customWidth="1"/>
    <col min="8190" max="8190" width="9.85546875" style="4" customWidth="1"/>
    <col min="8191" max="8191" width="11.5703125" style="4" customWidth="1"/>
    <col min="8192" max="8192" width="9.85546875" style="4" customWidth="1"/>
    <col min="8193" max="8432" width="9.140625" style="4"/>
    <col min="8433" max="8433" width="3.42578125" style="4" customWidth="1"/>
    <col min="8434" max="8434" width="4" style="4" customWidth="1"/>
    <col min="8435" max="8435" width="9" style="4" customWidth="1"/>
    <col min="8436" max="8436" width="44.140625" style="4" customWidth="1"/>
    <col min="8437" max="8437" width="7.28515625" style="4" customWidth="1"/>
    <col min="8438" max="8438" width="6.85546875" style="4" customWidth="1"/>
    <col min="8439" max="8439" width="10.42578125" style="4" customWidth="1"/>
    <col min="8440" max="8441" width="9.140625" style="4"/>
    <col min="8442" max="8442" width="9.28515625" style="4" customWidth="1"/>
    <col min="8443" max="8443" width="9.5703125" style="4" customWidth="1"/>
    <col min="8444" max="8444" width="14.85546875" style="4" customWidth="1"/>
    <col min="8445" max="8445" width="10.28515625" style="4" customWidth="1"/>
    <col min="8446" max="8446" width="9.85546875" style="4" customWidth="1"/>
    <col min="8447" max="8447" width="11.5703125" style="4" customWidth="1"/>
    <col min="8448" max="8448" width="9.85546875" style="4" customWidth="1"/>
    <col min="8449" max="8688" width="9.140625" style="4"/>
    <col min="8689" max="8689" width="3.42578125" style="4" customWidth="1"/>
    <col min="8690" max="8690" width="4" style="4" customWidth="1"/>
    <col min="8691" max="8691" width="9" style="4" customWidth="1"/>
    <col min="8692" max="8692" width="44.140625" style="4" customWidth="1"/>
    <col min="8693" max="8693" width="7.28515625" style="4" customWidth="1"/>
    <col min="8694" max="8694" width="6.85546875" style="4" customWidth="1"/>
    <col min="8695" max="8695" width="10.42578125" style="4" customWidth="1"/>
    <col min="8696" max="8697" width="9.140625" style="4"/>
    <col min="8698" max="8698" width="9.28515625" style="4" customWidth="1"/>
    <col min="8699" max="8699" width="9.5703125" style="4" customWidth="1"/>
    <col min="8700" max="8700" width="14.85546875" style="4" customWidth="1"/>
    <col min="8701" max="8701" width="10.28515625" style="4" customWidth="1"/>
    <col min="8702" max="8702" width="9.85546875" style="4" customWidth="1"/>
    <col min="8703" max="8703" width="11.5703125" style="4" customWidth="1"/>
    <col min="8704" max="8704" width="9.85546875" style="4" customWidth="1"/>
    <col min="8705" max="8944" width="9.140625" style="4"/>
    <col min="8945" max="8945" width="3.42578125" style="4" customWidth="1"/>
    <col min="8946" max="8946" width="4" style="4" customWidth="1"/>
    <col min="8947" max="8947" width="9" style="4" customWidth="1"/>
    <col min="8948" max="8948" width="44.140625" style="4" customWidth="1"/>
    <col min="8949" max="8949" width="7.28515625" style="4" customWidth="1"/>
    <col min="8950" max="8950" width="6.85546875" style="4" customWidth="1"/>
    <col min="8951" max="8951" width="10.42578125" style="4" customWidth="1"/>
    <col min="8952" max="8953" width="9.140625" style="4"/>
    <col min="8954" max="8954" width="9.28515625" style="4" customWidth="1"/>
    <col min="8955" max="8955" width="9.5703125" style="4" customWidth="1"/>
    <col min="8956" max="8956" width="14.85546875" style="4" customWidth="1"/>
    <col min="8957" max="8957" width="10.28515625" style="4" customWidth="1"/>
    <col min="8958" max="8958" width="9.85546875" style="4" customWidth="1"/>
    <col min="8959" max="8959" width="11.5703125" style="4" customWidth="1"/>
    <col min="8960" max="8960" width="9.85546875" style="4" customWidth="1"/>
    <col min="8961" max="9200" width="9.140625" style="4"/>
    <col min="9201" max="9201" width="3.42578125" style="4" customWidth="1"/>
    <col min="9202" max="9202" width="4" style="4" customWidth="1"/>
    <col min="9203" max="9203" width="9" style="4" customWidth="1"/>
    <col min="9204" max="9204" width="44.140625" style="4" customWidth="1"/>
    <col min="9205" max="9205" width="7.28515625" style="4" customWidth="1"/>
    <col min="9206" max="9206" width="6.85546875" style="4" customWidth="1"/>
    <col min="9207" max="9207" width="10.42578125" style="4" customWidth="1"/>
    <col min="9208" max="9209" width="9.140625" style="4"/>
    <col min="9210" max="9210" width="9.28515625" style="4" customWidth="1"/>
    <col min="9211" max="9211" width="9.5703125" style="4" customWidth="1"/>
    <col min="9212" max="9212" width="14.85546875" style="4" customWidth="1"/>
    <col min="9213" max="9213" width="10.28515625" style="4" customWidth="1"/>
    <col min="9214" max="9214" width="9.85546875" style="4" customWidth="1"/>
    <col min="9215" max="9215" width="11.5703125" style="4" customWidth="1"/>
    <col min="9216" max="9216" width="9.85546875" style="4" customWidth="1"/>
    <col min="9217" max="9456" width="9.140625" style="4"/>
    <col min="9457" max="9457" width="3.42578125" style="4" customWidth="1"/>
    <col min="9458" max="9458" width="4" style="4" customWidth="1"/>
    <col min="9459" max="9459" width="9" style="4" customWidth="1"/>
    <col min="9460" max="9460" width="44.140625" style="4" customWidth="1"/>
    <col min="9461" max="9461" width="7.28515625" style="4" customWidth="1"/>
    <col min="9462" max="9462" width="6.85546875" style="4" customWidth="1"/>
    <col min="9463" max="9463" width="10.42578125" style="4" customWidth="1"/>
    <col min="9464" max="9465" width="9.140625" style="4"/>
    <col min="9466" max="9466" width="9.28515625" style="4" customWidth="1"/>
    <col min="9467" max="9467" width="9.5703125" style="4" customWidth="1"/>
    <col min="9468" max="9468" width="14.85546875" style="4" customWidth="1"/>
    <col min="9469" max="9469" width="10.28515625" style="4" customWidth="1"/>
    <col min="9470" max="9470" width="9.85546875" style="4" customWidth="1"/>
    <col min="9471" max="9471" width="11.5703125" style="4" customWidth="1"/>
    <col min="9472" max="9472" width="9.85546875" style="4" customWidth="1"/>
    <col min="9473" max="9712" width="9.140625" style="4"/>
    <col min="9713" max="9713" width="3.42578125" style="4" customWidth="1"/>
    <col min="9714" max="9714" width="4" style="4" customWidth="1"/>
    <col min="9715" max="9715" width="9" style="4" customWidth="1"/>
    <col min="9716" max="9716" width="44.140625" style="4" customWidth="1"/>
    <col min="9717" max="9717" width="7.28515625" style="4" customWidth="1"/>
    <col min="9718" max="9718" width="6.85546875" style="4" customWidth="1"/>
    <col min="9719" max="9719" width="10.42578125" style="4" customWidth="1"/>
    <col min="9720" max="9721" width="9.140625" style="4"/>
    <col min="9722" max="9722" width="9.28515625" style="4" customWidth="1"/>
    <col min="9723" max="9723" width="9.5703125" style="4" customWidth="1"/>
    <col min="9724" max="9724" width="14.85546875" style="4" customWidth="1"/>
    <col min="9725" max="9725" width="10.28515625" style="4" customWidth="1"/>
    <col min="9726" max="9726" width="9.85546875" style="4" customWidth="1"/>
    <col min="9727" max="9727" width="11.5703125" style="4" customWidth="1"/>
    <col min="9728" max="9728" width="9.85546875" style="4" customWidth="1"/>
    <col min="9729" max="9968" width="9.140625" style="4"/>
    <col min="9969" max="9969" width="3.42578125" style="4" customWidth="1"/>
    <col min="9970" max="9970" width="4" style="4" customWidth="1"/>
    <col min="9971" max="9971" width="9" style="4" customWidth="1"/>
    <col min="9972" max="9972" width="44.140625" style="4" customWidth="1"/>
    <col min="9973" max="9973" width="7.28515625" style="4" customWidth="1"/>
    <col min="9974" max="9974" width="6.85546875" style="4" customWidth="1"/>
    <col min="9975" max="9975" width="10.42578125" style="4" customWidth="1"/>
    <col min="9976" max="9977" width="9.140625" style="4"/>
    <col min="9978" max="9978" width="9.28515625" style="4" customWidth="1"/>
    <col min="9979" max="9979" width="9.5703125" style="4" customWidth="1"/>
    <col min="9980" max="9980" width="14.85546875" style="4" customWidth="1"/>
    <col min="9981" max="9981" width="10.28515625" style="4" customWidth="1"/>
    <col min="9982" max="9982" width="9.85546875" style="4" customWidth="1"/>
    <col min="9983" max="9983" width="11.5703125" style="4" customWidth="1"/>
    <col min="9984" max="9984" width="9.85546875" style="4" customWidth="1"/>
    <col min="9985" max="10224" width="9.140625" style="4"/>
    <col min="10225" max="10225" width="3.42578125" style="4" customWidth="1"/>
    <col min="10226" max="10226" width="4" style="4" customWidth="1"/>
    <col min="10227" max="10227" width="9" style="4" customWidth="1"/>
    <col min="10228" max="10228" width="44.140625" style="4" customWidth="1"/>
    <col min="10229" max="10229" width="7.28515625" style="4" customWidth="1"/>
    <col min="10230" max="10230" width="6.85546875" style="4" customWidth="1"/>
    <col min="10231" max="10231" width="10.42578125" style="4" customWidth="1"/>
    <col min="10232" max="10233" width="9.140625" style="4"/>
    <col min="10234" max="10234" width="9.28515625" style="4" customWidth="1"/>
    <col min="10235" max="10235" width="9.5703125" style="4" customWidth="1"/>
    <col min="10236" max="10236" width="14.85546875" style="4" customWidth="1"/>
    <col min="10237" max="10237" width="10.28515625" style="4" customWidth="1"/>
    <col min="10238" max="10238" width="9.85546875" style="4" customWidth="1"/>
    <col min="10239" max="10239" width="11.5703125" style="4" customWidth="1"/>
    <col min="10240" max="10240" width="9.85546875" style="4" customWidth="1"/>
    <col min="10241" max="10480" width="9.140625" style="4"/>
    <col min="10481" max="10481" width="3.42578125" style="4" customWidth="1"/>
    <col min="10482" max="10482" width="4" style="4" customWidth="1"/>
    <col min="10483" max="10483" width="9" style="4" customWidth="1"/>
    <col min="10484" max="10484" width="44.140625" style="4" customWidth="1"/>
    <col min="10485" max="10485" width="7.28515625" style="4" customWidth="1"/>
    <col min="10486" max="10486" width="6.85546875" style="4" customWidth="1"/>
    <col min="10487" max="10487" width="10.42578125" style="4" customWidth="1"/>
    <col min="10488" max="10489" width="9.140625" style="4"/>
    <col min="10490" max="10490" width="9.28515625" style="4" customWidth="1"/>
    <col min="10491" max="10491" width="9.5703125" style="4" customWidth="1"/>
    <col min="10492" max="10492" width="14.85546875" style="4" customWidth="1"/>
    <col min="10493" max="10493" width="10.28515625" style="4" customWidth="1"/>
    <col min="10494" max="10494" width="9.85546875" style="4" customWidth="1"/>
    <col min="10495" max="10495" width="11.5703125" style="4" customWidth="1"/>
    <col min="10496" max="10496" width="9.85546875" style="4" customWidth="1"/>
    <col min="10497" max="10736" width="9.140625" style="4"/>
    <col min="10737" max="10737" width="3.42578125" style="4" customWidth="1"/>
    <col min="10738" max="10738" width="4" style="4" customWidth="1"/>
    <col min="10739" max="10739" width="9" style="4" customWidth="1"/>
    <col min="10740" max="10740" width="44.140625" style="4" customWidth="1"/>
    <col min="10741" max="10741" width="7.28515625" style="4" customWidth="1"/>
    <col min="10742" max="10742" width="6.85546875" style="4" customWidth="1"/>
    <col min="10743" max="10743" width="10.42578125" style="4" customWidth="1"/>
    <col min="10744" max="10745" width="9.140625" style="4"/>
    <col min="10746" max="10746" width="9.28515625" style="4" customWidth="1"/>
    <col min="10747" max="10747" width="9.5703125" style="4" customWidth="1"/>
    <col min="10748" max="10748" width="14.85546875" style="4" customWidth="1"/>
    <col min="10749" max="10749" width="10.28515625" style="4" customWidth="1"/>
    <col min="10750" max="10750" width="9.85546875" style="4" customWidth="1"/>
    <col min="10751" max="10751" width="11.5703125" style="4" customWidth="1"/>
    <col min="10752" max="10752" width="9.85546875" style="4" customWidth="1"/>
    <col min="10753" max="10992" width="9.140625" style="4"/>
    <col min="10993" max="10993" width="3.42578125" style="4" customWidth="1"/>
    <col min="10994" max="10994" width="4" style="4" customWidth="1"/>
    <col min="10995" max="10995" width="9" style="4" customWidth="1"/>
    <col min="10996" max="10996" width="44.140625" style="4" customWidth="1"/>
    <col min="10997" max="10997" width="7.28515625" style="4" customWidth="1"/>
    <col min="10998" max="10998" width="6.85546875" style="4" customWidth="1"/>
    <col min="10999" max="10999" width="10.42578125" style="4" customWidth="1"/>
    <col min="11000" max="11001" width="9.140625" style="4"/>
    <col min="11002" max="11002" width="9.28515625" style="4" customWidth="1"/>
    <col min="11003" max="11003" width="9.5703125" style="4" customWidth="1"/>
    <col min="11004" max="11004" width="14.85546875" style="4" customWidth="1"/>
    <col min="11005" max="11005" width="10.28515625" style="4" customWidth="1"/>
    <col min="11006" max="11006" width="9.85546875" style="4" customWidth="1"/>
    <col min="11007" max="11007" width="11.5703125" style="4" customWidth="1"/>
    <col min="11008" max="11008" width="9.85546875" style="4" customWidth="1"/>
    <col min="11009" max="11248" width="9.140625" style="4"/>
    <col min="11249" max="11249" width="3.42578125" style="4" customWidth="1"/>
    <col min="11250" max="11250" width="4" style="4" customWidth="1"/>
    <col min="11251" max="11251" width="9" style="4" customWidth="1"/>
    <col min="11252" max="11252" width="44.140625" style="4" customWidth="1"/>
    <col min="11253" max="11253" width="7.28515625" style="4" customWidth="1"/>
    <col min="11254" max="11254" width="6.85546875" style="4" customWidth="1"/>
    <col min="11255" max="11255" width="10.42578125" style="4" customWidth="1"/>
    <col min="11256" max="11257" width="9.140625" style="4"/>
    <col min="11258" max="11258" width="9.28515625" style="4" customWidth="1"/>
    <col min="11259" max="11259" width="9.5703125" style="4" customWidth="1"/>
    <col min="11260" max="11260" width="14.85546875" style="4" customWidth="1"/>
    <col min="11261" max="11261" width="10.28515625" style="4" customWidth="1"/>
    <col min="11262" max="11262" width="9.85546875" style="4" customWidth="1"/>
    <col min="11263" max="11263" width="11.5703125" style="4" customWidth="1"/>
    <col min="11264" max="11264" width="9.85546875" style="4" customWidth="1"/>
    <col min="11265" max="11504" width="9.140625" style="4"/>
    <col min="11505" max="11505" width="3.42578125" style="4" customWidth="1"/>
    <col min="11506" max="11506" width="4" style="4" customWidth="1"/>
    <col min="11507" max="11507" width="9" style="4" customWidth="1"/>
    <col min="11508" max="11508" width="44.140625" style="4" customWidth="1"/>
    <col min="11509" max="11509" width="7.28515625" style="4" customWidth="1"/>
    <col min="11510" max="11510" width="6.85546875" style="4" customWidth="1"/>
    <col min="11511" max="11511" width="10.42578125" style="4" customWidth="1"/>
    <col min="11512" max="11513" width="9.140625" style="4"/>
    <col min="11514" max="11514" width="9.28515625" style="4" customWidth="1"/>
    <col min="11515" max="11515" width="9.5703125" style="4" customWidth="1"/>
    <col min="11516" max="11516" width="14.85546875" style="4" customWidth="1"/>
    <col min="11517" max="11517" width="10.28515625" style="4" customWidth="1"/>
    <col min="11518" max="11518" width="9.85546875" style="4" customWidth="1"/>
    <col min="11519" max="11519" width="11.5703125" style="4" customWidth="1"/>
    <col min="11520" max="11520" width="9.85546875" style="4" customWidth="1"/>
    <col min="11521" max="11760" width="9.140625" style="4"/>
    <col min="11761" max="11761" width="3.42578125" style="4" customWidth="1"/>
    <col min="11762" max="11762" width="4" style="4" customWidth="1"/>
    <col min="11763" max="11763" width="9" style="4" customWidth="1"/>
    <col min="11764" max="11764" width="44.140625" style="4" customWidth="1"/>
    <col min="11765" max="11765" width="7.28515625" style="4" customWidth="1"/>
    <col min="11766" max="11766" width="6.85546875" style="4" customWidth="1"/>
    <col min="11767" max="11767" width="10.42578125" style="4" customWidth="1"/>
    <col min="11768" max="11769" width="9.140625" style="4"/>
    <col min="11770" max="11770" width="9.28515625" style="4" customWidth="1"/>
    <col min="11771" max="11771" width="9.5703125" style="4" customWidth="1"/>
    <col min="11772" max="11772" width="14.85546875" style="4" customWidth="1"/>
    <col min="11773" max="11773" width="10.28515625" style="4" customWidth="1"/>
    <col min="11774" max="11774" width="9.85546875" style="4" customWidth="1"/>
    <col min="11775" max="11775" width="11.5703125" style="4" customWidth="1"/>
    <col min="11776" max="11776" width="9.85546875" style="4" customWidth="1"/>
    <col min="11777" max="12016" width="9.140625" style="4"/>
    <col min="12017" max="12017" width="3.42578125" style="4" customWidth="1"/>
    <col min="12018" max="12018" width="4" style="4" customWidth="1"/>
    <col min="12019" max="12019" width="9" style="4" customWidth="1"/>
    <col min="12020" max="12020" width="44.140625" style="4" customWidth="1"/>
    <col min="12021" max="12021" width="7.28515625" style="4" customWidth="1"/>
    <col min="12022" max="12022" width="6.85546875" style="4" customWidth="1"/>
    <col min="12023" max="12023" width="10.42578125" style="4" customWidth="1"/>
    <col min="12024" max="12025" width="9.140625" style="4"/>
    <col min="12026" max="12026" width="9.28515625" style="4" customWidth="1"/>
    <col min="12027" max="12027" width="9.5703125" style="4" customWidth="1"/>
    <col min="12028" max="12028" width="14.85546875" style="4" customWidth="1"/>
    <col min="12029" max="12029" width="10.28515625" style="4" customWidth="1"/>
    <col min="12030" max="12030" width="9.85546875" style="4" customWidth="1"/>
    <col min="12031" max="12031" width="11.5703125" style="4" customWidth="1"/>
    <col min="12032" max="12032" width="9.85546875" style="4" customWidth="1"/>
    <col min="12033" max="12272" width="9.140625" style="4"/>
    <col min="12273" max="12273" width="3.42578125" style="4" customWidth="1"/>
    <col min="12274" max="12274" width="4" style="4" customWidth="1"/>
    <col min="12275" max="12275" width="9" style="4" customWidth="1"/>
    <col min="12276" max="12276" width="44.140625" style="4" customWidth="1"/>
    <col min="12277" max="12277" width="7.28515625" style="4" customWidth="1"/>
    <col min="12278" max="12278" width="6.85546875" style="4" customWidth="1"/>
    <col min="12279" max="12279" width="10.42578125" style="4" customWidth="1"/>
    <col min="12280" max="12281" width="9.140625" style="4"/>
    <col min="12282" max="12282" width="9.28515625" style="4" customWidth="1"/>
    <col min="12283" max="12283" width="9.5703125" style="4" customWidth="1"/>
    <col min="12284" max="12284" width="14.85546875" style="4" customWidth="1"/>
    <col min="12285" max="12285" width="10.28515625" style="4" customWidth="1"/>
    <col min="12286" max="12286" width="9.85546875" style="4" customWidth="1"/>
    <col min="12287" max="12287" width="11.5703125" style="4" customWidth="1"/>
    <col min="12288" max="12288" width="9.85546875" style="4" customWidth="1"/>
    <col min="12289" max="12528" width="9.140625" style="4"/>
    <col min="12529" max="12529" width="3.42578125" style="4" customWidth="1"/>
    <col min="12530" max="12530" width="4" style="4" customWidth="1"/>
    <col min="12531" max="12531" width="9" style="4" customWidth="1"/>
    <col min="12532" max="12532" width="44.140625" style="4" customWidth="1"/>
    <col min="12533" max="12533" width="7.28515625" style="4" customWidth="1"/>
    <col min="12534" max="12534" width="6.85546875" style="4" customWidth="1"/>
    <col min="12535" max="12535" width="10.42578125" style="4" customWidth="1"/>
    <col min="12536" max="12537" width="9.140625" style="4"/>
    <col min="12538" max="12538" width="9.28515625" style="4" customWidth="1"/>
    <col min="12539" max="12539" width="9.5703125" style="4" customWidth="1"/>
    <col min="12540" max="12540" width="14.85546875" style="4" customWidth="1"/>
    <col min="12541" max="12541" width="10.28515625" style="4" customWidth="1"/>
    <col min="12542" max="12542" width="9.85546875" style="4" customWidth="1"/>
    <col min="12543" max="12543" width="11.5703125" style="4" customWidth="1"/>
    <col min="12544" max="12544" width="9.85546875" style="4" customWidth="1"/>
    <col min="12545" max="12784" width="9.140625" style="4"/>
    <col min="12785" max="12785" width="3.42578125" style="4" customWidth="1"/>
    <col min="12786" max="12786" width="4" style="4" customWidth="1"/>
    <col min="12787" max="12787" width="9" style="4" customWidth="1"/>
    <col min="12788" max="12788" width="44.140625" style="4" customWidth="1"/>
    <col min="12789" max="12789" width="7.28515625" style="4" customWidth="1"/>
    <col min="12790" max="12790" width="6.85546875" style="4" customWidth="1"/>
    <col min="12791" max="12791" width="10.42578125" style="4" customWidth="1"/>
    <col min="12792" max="12793" width="9.140625" style="4"/>
    <col min="12794" max="12794" width="9.28515625" style="4" customWidth="1"/>
    <col min="12795" max="12795" width="9.5703125" style="4" customWidth="1"/>
    <col min="12796" max="12796" width="14.85546875" style="4" customWidth="1"/>
    <col min="12797" max="12797" width="10.28515625" style="4" customWidth="1"/>
    <col min="12798" max="12798" width="9.85546875" style="4" customWidth="1"/>
    <col min="12799" max="12799" width="11.5703125" style="4" customWidth="1"/>
    <col min="12800" max="12800" width="9.85546875" style="4" customWidth="1"/>
    <col min="12801" max="13040" width="9.140625" style="4"/>
    <col min="13041" max="13041" width="3.42578125" style="4" customWidth="1"/>
    <col min="13042" max="13042" width="4" style="4" customWidth="1"/>
    <col min="13043" max="13043" width="9" style="4" customWidth="1"/>
    <col min="13044" max="13044" width="44.140625" style="4" customWidth="1"/>
    <col min="13045" max="13045" width="7.28515625" style="4" customWidth="1"/>
    <col min="13046" max="13046" width="6.85546875" style="4" customWidth="1"/>
    <col min="13047" max="13047" width="10.42578125" style="4" customWidth="1"/>
    <col min="13048" max="13049" width="9.140625" style="4"/>
    <col min="13050" max="13050" width="9.28515625" style="4" customWidth="1"/>
    <col min="13051" max="13051" width="9.5703125" style="4" customWidth="1"/>
    <col min="13052" max="13052" width="14.85546875" style="4" customWidth="1"/>
    <col min="13053" max="13053" width="10.28515625" style="4" customWidth="1"/>
    <col min="13054" max="13054" width="9.85546875" style="4" customWidth="1"/>
    <col min="13055" max="13055" width="11.5703125" style="4" customWidth="1"/>
    <col min="13056" max="13056" width="9.85546875" style="4" customWidth="1"/>
    <col min="13057" max="13296" width="9.140625" style="4"/>
    <col min="13297" max="13297" width="3.42578125" style="4" customWidth="1"/>
    <col min="13298" max="13298" width="4" style="4" customWidth="1"/>
    <col min="13299" max="13299" width="9" style="4" customWidth="1"/>
    <col min="13300" max="13300" width="44.140625" style="4" customWidth="1"/>
    <col min="13301" max="13301" width="7.28515625" style="4" customWidth="1"/>
    <col min="13302" max="13302" width="6.85546875" style="4" customWidth="1"/>
    <col min="13303" max="13303" width="10.42578125" style="4" customWidth="1"/>
    <col min="13304" max="13305" width="9.140625" style="4"/>
    <col min="13306" max="13306" width="9.28515625" style="4" customWidth="1"/>
    <col min="13307" max="13307" width="9.5703125" style="4" customWidth="1"/>
    <col min="13308" max="13308" width="14.85546875" style="4" customWidth="1"/>
    <col min="13309" max="13309" width="10.28515625" style="4" customWidth="1"/>
    <col min="13310" max="13310" width="9.85546875" style="4" customWidth="1"/>
    <col min="13311" max="13311" width="11.5703125" style="4" customWidth="1"/>
    <col min="13312" max="13312" width="9.85546875" style="4" customWidth="1"/>
    <col min="13313" max="13552" width="9.140625" style="4"/>
    <col min="13553" max="13553" width="3.42578125" style="4" customWidth="1"/>
    <col min="13554" max="13554" width="4" style="4" customWidth="1"/>
    <col min="13555" max="13555" width="9" style="4" customWidth="1"/>
    <col min="13556" max="13556" width="44.140625" style="4" customWidth="1"/>
    <col min="13557" max="13557" width="7.28515625" style="4" customWidth="1"/>
    <col min="13558" max="13558" width="6.85546875" style="4" customWidth="1"/>
    <col min="13559" max="13559" width="10.42578125" style="4" customWidth="1"/>
    <col min="13560" max="13561" width="9.140625" style="4"/>
    <col min="13562" max="13562" width="9.28515625" style="4" customWidth="1"/>
    <col min="13563" max="13563" width="9.5703125" style="4" customWidth="1"/>
    <col min="13564" max="13564" width="14.85546875" style="4" customWidth="1"/>
    <col min="13565" max="13565" width="10.28515625" style="4" customWidth="1"/>
    <col min="13566" max="13566" width="9.85546875" style="4" customWidth="1"/>
    <col min="13567" max="13567" width="11.5703125" style="4" customWidth="1"/>
    <col min="13568" max="13568" width="9.85546875" style="4" customWidth="1"/>
    <col min="13569" max="13808" width="9.140625" style="4"/>
    <col min="13809" max="13809" width="3.42578125" style="4" customWidth="1"/>
    <col min="13810" max="13810" width="4" style="4" customWidth="1"/>
    <col min="13811" max="13811" width="9" style="4" customWidth="1"/>
    <col min="13812" max="13812" width="44.140625" style="4" customWidth="1"/>
    <col min="13813" max="13813" width="7.28515625" style="4" customWidth="1"/>
    <col min="13814" max="13814" width="6.85546875" style="4" customWidth="1"/>
    <col min="13815" max="13815" width="10.42578125" style="4" customWidth="1"/>
    <col min="13816" max="13817" width="9.140625" style="4"/>
    <col min="13818" max="13818" width="9.28515625" style="4" customWidth="1"/>
    <col min="13819" max="13819" width="9.5703125" style="4" customWidth="1"/>
    <col min="13820" max="13820" width="14.85546875" style="4" customWidth="1"/>
    <col min="13821" max="13821" width="10.28515625" style="4" customWidth="1"/>
    <col min="13822" max="13822" width="9.85546875" style="4" customWidth="1"/>
    <col min="13823" max="13823" width="11.5703125" style="4" customWidth="1"/>
    <col min="13824" max="13824" width="9.85546875" style="4" customWidth="1"/>
    <col min="13825" max="14064" width="9.140625" style="4"/>
    <col min="14065" max="14065" width="3.42578125" style="4" customWidth="1"/>
    <col min="14066" max="14066" width="4" style="4" customWidth="1"/>
    <col min="14067" max="14067" width="9" style="4" customWidth="1"/>
    <col min="14068" max="14068" width="44.140625" style="4" customWidth="1"/>
    <col min="14069" max="14069" width="7.28515625" style="4" customWidth="1"/>
    <col min="14070" max="14070" width="6.85546875" style="4" customWidth="1"/>
    <col min="14071" max="14071" width="10.42578125" style="4" customWidth="1"/>
    <col min="14072" max="14073" width="9.140625" style="4"/>
    <col min="14074" max="14074" width="9.28515625" style="4" customWidth="1"/>
    <col min="14075" max="14075" width="9.5703125" style="4" customWidth="1"/>
    <col min="14076" max="14076" width="14.85546875" style="4" customWidth="1"/>
    <col min="14077" max="14077" width="10.28515625" style="4" customWidth="1"/>
    <col min="14078" max="14078" width="9.85546875" style="4" customWidth="1"/>
    <col min="14079" max="14079" width="11.5703125" style="4" customWidth="1"/>
    <col min="14080" max="14080" width="9.85546875" style="4" customWidth="1"/>
    <col min="14081" max="14320" width="9.140625" style="4"/>
    <col min="14321" max="14321" width="3.42578125" style="4" customWidth="1"/>
    <col min="14322" max="14322" width="4" style="4" customWidth="1"/>
    <col min="14323" max="14323" width="9" style="4" customWidth="1"/>
    <col min="14324" max="14324" width="44.140625" style="4" customWidth="1"/>
    <col min="14325" max="14325" width="7.28515625" style="4" customWidth="1"/>
    <col min="14326" max="14326" width="6.85546875" style="4" customWidth="1"/>
    <col min="14327" max="14327" width="10.42578125" style="4" customWidth="1"/>
    <col min="14328" max="14329" width="9.140625" style="4"/>
    <col min="14330" max="14330" width="9.28515625" style="4" customWidth="1"/>
    <col min="14331" max="14331" width="9.5703125" style="4" customWidth="1"/>
    <col min="14332" max="14332" width="14.85546875" style="4" customWidth="1"/>
    <col min="14333" max="14333" width="10.28515625" style="4" customWidth="1"/>
    <col min="14334" max="14334" width="9.85546875" style="4" customWidth="1"/>
    <col min="14335" max="14335" width="11.5703125" style="4" customWidth="1"/>
    <col min="14336" max="14336" width="9.85546875" style="4" customWidth="1"/>
    <col min="14337" max="14576" width="9.140625" style="4"/>
    <col min="14577" max="14577" width="3.42578125" style="4" customWidth="1"/>
    <col min="14578" max="14578" width="4" style="4" customWidth="1"/>
    <col min="14579" max="14579" width="9" style="4" customWidth="1"/>
    <col min="14580" max="14580" width="44.140625" style="4" customWidth="1"/>
    <col min="14581" max="14581" width="7.28515625" style="4" customWidth="1"/>
    <col min="14582" max="14582" width="6.85546875" style="4" customWidth="1"/>
    <col min="14583" max="14583" width="10.42578125" style="4" customWidth="1"/>
    <col min="14584" max="14585" width="9.140625" style="4"/>
    <col min="14586" max="14586" width="9.28515625" style="4" customWidth="1"/>
    <col min="14587" max="14587" width="9.5703125" style="4" customWidth="1"/>
    <col min="14588" max="14588" width="14.85546875" style="4" customWidth="1"/>
    <col min="14589" max="14589" width="10.28515625" style="4" customWidth="1"/>
    <col min="14590" max="14590" width="9.85546875" style="4" customWidth="1"/>
    <col min="14591" max="14591" width="11.5703125" style="4" customWidth="1"/>
    <col min="14592" max="14592" width="9.85546875" style="4" customWidth="1"/>
    <col min="14593" max="14832" width="9.140625" style="4"/>
    <col min="14833" max="14833" width="3.42578125" style="4" customWidth="1"/>
    <col min="14834" max="14834" width="4" style="4" customWidth="1"/>
    <col min="14835" max="14835" width="9" style="4" customWidth="1"/>
    <col min="14836" max="14836" width="44.140625" style="4" customWidth="1"/>
    <col min="14837" max="14837" width="7.28515625" style="4" customWidth="1"/>
    <col min="14838" max="14838" width="6.85546875" style="4" customWidth="1"/>
    <col min="14839" max="14839" width="10.42578125" style="4" customWidth="1"/>
    <col min="14840" max="14841" width="9.140625" style="4"/>
    <col min="14842" max="14842" width="9.28515625" style="4" customWidth="1"/>
    <col min="14843" max="14843" width="9.5703125" style="4" customWidth="1"/>
    <col min="14844" max="14844" width="14.85546875" style="4" customWidth="1"/>
    <col min="14845" max="14845" width="10.28515625" style="4" customWidth="1"/>
    <col min="14846" max="14846" width="9.85546875" style="4" customWidth="1"/>
    <col min="14847" max="14847" width="11.5703125" style="4" customWidth="1"/>
    <col min="14848" max="14848" width="9.85546875" style="4" customWidth="1"/>
    <col min="14849" max="15088" width="9.140625" style="4"/>
    <col min="15089" max="15089" width="3.42578125" style="4" customWidth="1"/>
    <col min="15090" max="15090" width="4" style="4" customWidth="1"/>
    <col min="15091" max="15091" width="9" style="4" customWidth="1"/>
    <col min="15092" max="15092" width="44.140625" style="4" customWidth="1"/>
    <col min="15093" max="15093" width="7.28515625" style="4" customWidth="1"/>
    <col min="15094" max="15094" width="6.85546875" style="4" customWidth="1"/>
    <col min="15095" max="15095" width="10.42578125" style="4" customWidth="1"/>
    <col min="15096" max="15097" width="9.140625" style="4"/>
    <col min="15098" max="15098" width="9.28515625" style="4" customWidth="1"/>
    <col min="15099" max="15099" width="9.5703125" style="4" customWidth="1"/>
    <col min="15100" max="15100" width="14.85546875" style="4" customWidth="1"/>
    <col min="15101" max="15101" width="10.28515625" style="4" customWidth="1"/>
    <col min="15102" max="15102" width="9.85546875" style="4" customWidth="1"/>
    <col min="15103" max="15103" width="11.5703125" style="4" customWidth="1"/>
    <col min="15104" max="15104" width="9.85546875" style="4" customWidth="1"/>
    <col min="15105" max="15344" width="9.140625" style="4"/>
    <col min="15345" max="15345" width="3.42578125" style="4" customWidth="1"/>
    <col min="15346" max="15346" width="4" style="4" customWidth="1"/>
    <col min="15347" max="15347" width="9" style="4" customWidth="1"/>
    <col min="15348" max="15348" width="44.140625" style="4" customWidth="1"/>
    <col min="15349" max="15349" width="7.28515625" style="4" customWidth="1"/>
    <col min="15350" max="15350" width="6.85546875" style="4" customWidth="1"/>
    <col min="15351" max="15351" width="10.42578125" style="4" customWidth="1"/>
    <col min="15352" max="15353" width="9.140625" style="4"/>
    <col min="15354" max="15354" width="9.28515625" style="4" customWidth="1"/>
    <col min="15355" max="15355" width="9.5703125" style="4" customWidth="1"/>
    <col min="15356" max="15356" width="14.85546875" style="4" customWidth="1"/>
    <col min="15357" max="15357" width="10.28515625" style="4" customWidth="1"/>
    <col min="15358" max="15358" width="9.85546875" style="4" customWidth="1"/>
    <col min="15359" max="15359" width="11.5703125" style="4" customWidth="1"/>
    <col min="15360" max="15360" width="9.85546875" style="4" customWidth="1"/>
    <col min="15361" max="15600" width="9.140625" style="4"/>
    <col min="15601" max="15601" width="3.42578125" style="4" customWidth="1"/>
    <col min="15602" max="15602" width="4" style="4" customWidth="1"/>
    <col min="15603" max="15603" width="9" style="4" customWidth="1"/>
    <col min="15604" max="15604" width="44.140625" style="4" customWidth="1"/>
    <col min="15605" max="15605" width="7.28515625" style="4" customWidth="1"/>
    <col min="15606" max="15606" width="6.85546875" style="4" customWidth="1"/>
    <col min="15607" max="15607" width="10.42578125" style="4" customWidth="1"/>
    <col min="15608" max="15609" width="9.140625" style="4"/>
    <col min="15610" max="15610" width="9.28515625" style="4" customWidth="1"/>
    <col min="15611" max="15611" width="9.5703125" style="4" customWidth="1"/>
    <col min="15612" max="15612" width="14.85546875" style="4" customWidth="1"/>
    <col min="15613" max="15613" width="10.28515625" style="4" customWidth="1"/>
    <col min="15614" max="15614" width="9.85546875" style="4" customWidth="1"/>
    <col min="15615" max="15615" width="11.5703125" style="4" customWidth="1"/>
    <col min="15616" max="15616" width="9.85546875" style="4" customWidth="1"/>
    <col min="15617" max="15856" width="9.140625" style="4"/>
    <col min="15857" max="15857" width="3.42578125" style="4" customWidth="1"/>
    <col min="15858" max="15858" width="4" style="4" customWidth="1"/>
    <col min="15859" max="15859" width="9" style="4" customWidth="1"/>
    <col min="15860" max="15860" width="44.140625" style="4" customWidth="1"/>
    <col min="15861" max="15861" width="7.28515625" style="4" customWidth="1"/>
    <col min="15862" max="15862" width="6.85546875" style="4" customWidth="1"/>
    <col min="15863" max="15863" width="10.42578125" style="4" customWidth="1"/>
    <col min="15864" max="15865" width="9.140625" style="4"/>
    <col min="15866" max="15866" width="9.28515625" style="4" customWidth="1"/>
    <col min="15867" max="15867" width="9.5703125" style="4" customWidth="1"/>
    <col min="15868" max="15868" width="14.85546875" style="4" customWidth="1"/>
    <col min="15869" max="15869" width="10.28515625" style="4" customWidth="1"/>
    <col min="15870" max="15870" width="9.85546875" style="4" customWidth="1"/>
    <col min="15871" max="15871" width="11.5703125" style="4" customWidth="1"/>
    <col min="15872" max="15872" width="9.85546875" style="4" customWidth="1"/>
    <col min="15873" max="16112" width="9.140625" style="4"/>
    <col min="16113" max="16113" width="3.42578125" style="4" customWidth="1"/>
    <col min="16114" max="16114" width="4" style="4" customWidth="1"/>
    <col min="16115" max="16115" width="9" style="4" customWidth="1"/>
    <col min="16116" max="16116" width="44.140625" style="4" customWidth="1"/>
    <col min="16117" max="16117" width="7.28515625" style="4" customWidth="1"/>
    <col min="16118" max="16118" width="6.85546875" style="4" customWidth="1"/>
    <col min="16119" max="16119" width="10.42578125" style="4" customWidth="1"/>
    <col min="16120" max="16121" width="9.140625" style="4"/>
    <col min="16122" max="16122" width="9.28515625" style="4" customWidth="1"/>
    <col min="16123" max="16123" width="9.5703125" style="4" customWidth="1"/>
    <col min="16124" max="16124" width="14.85546875" style="4" customWidth="1"/>
    <col min="16125" max="16125" width="10.28515625" style="4" customWidth="1"/>
    <col min="16126" max="16126" width="9.85546875" style="4" customWidth="1"/>
    <col min="16127" max="16127" width="11.5703125" style="4" customWidth="1"/>
    <col min="16128" max="16128" width="9.85546875" style="4" customWidth="1"/>
    <col min="16129" max="16384" width="9.140625" style="4"/>
  </cols>
  <sheetData>
    <row r="1" spans="1:16" customFormat="1" ht="15" x14ac:dyDescent="0.25">
      <c r="A1" s="50"/>
      <c r="B1" s="50"/>
      <c r="C1" s="50"/>
      <c r="D1" s="50"/>
      <c r="E1" s="8"/>
      <c r="F1" s="2"/>
      <c r="G1" s="2"/>
      <c r="H1" s="2"/>
      <c r="I1" s="2"/>
      <c r="J1" s="2"/>
      <c r="K1" s="50"/>
      <c r="L1" s="50"/>
      <c r="M1" s="50"/>
      <c r="N1" s="50"/>
      <c r="O1" s="50"/>
      <c r="P1" s="50"/>
    </row>
    <row r="2" spans="1:16" customFormat="1" ht="15" x14ac:dyDescent="0.25">
      <c r="A2" s="50"/>
      <c r="B2" s="50"/>
      <c r="C2" s="50"/>
      <c r="D2" s="50"/>
      <c r="E2" s="8"/>
      <c r="F2" s="2"/>
      <c r="G2" s="2"/>
      <c r="H2" s="2"/>
      <c r="I2" s="2"/>
      <c r="J2" s="2"/>
      <c r="K2" s="2"/>
      <c r="L2" s="2"/>
      <c r="M2" s="2"/>
      <c r="N2" s="91" t="s">
        <v>31</v>
      </c>
      <c r="O2" s="92"/>
      <c r="P2" s="93"/>
    </row>
    <row r="3" spans="1:16" customFormat="1" ht="15" x14ac:dyDescent="0.25">
      <c r="A3" s="50"/>
      <c r="B3" s="50"/>
      <c r="C3" s="50"/>
      <c r="D3" s="51"/>
      <c r="E3" s="8"/>
      <c r="F3" s="2"/>
      <c r="G3" s="2"/>
      <c r="H3" s="2"/>
      <c r="I3" s="2"/>
      <c r="J3" s="2"/>
      <c r="K3" s="2"/>
      <c r="L3" s="2"/>
      <c r="M3" s="59" t="s">
        <v>32</v>
      </c>
      <c r="N3" s="87"/>
      <c r="O3" s="88"/>
      <c r="P3" s="89"/>
    </row>
    <row r="4" spans="1:16" customFormat="1" ht="15" x14ac:dyDescent="0.25">
      <c r="A4" s="50"/>
      <c r="B4" s="50"/>
      <c r="C4" s="50"/>
      <c r="D4" s="51"/>
      <c r="E4" s="8"/>
      <c r="F4" s="2"/>
      <c r="G4" s="2"/>
      <c r="H4" s="2"/>
      <c r="I4" s="2"/>
      <c r="J4" s="2"/>
      <c r="K4" s="2"/>
      <c r="L4" s="2"/>
      <c r="M4" s="51"/>
      <c r="N4" s="77"/>
      <c r="O4" s="78"/>
      <c r="P4" s="79"/>
    </row>
    <row r="5" spans="1:16" customFormat="1" ht="15" x14ac:dyDescent="0.25">
      <c r="A5" s="52" t="s">
        <v>33</v>
      </c>
      <c r="B5" s="50"/>
      <c r="C5" s="94"/>
      <c r="D5" s="94"/>
      <c r="E5" s="94"/>
      <c r="F5" s="94"/>
      <c r="G5" s="94"/>
      <c r="H5" s="2"/>
      <c r="I5" s="2"/>
      <c r="J5" s="2"/>
      <c r="K5" s="2"/>
      <c r="L5" s="2"/>
      <c r="M5" s="59" t="s">
        <v>34</v>
      </c>
      <c r="N5" s="87"/>
      <c r="O5" s="88"/>
      <c r="P5" s="89"/>
    </row>
    <row r="6" spans="1:16" customFormat="1" ht="15" outlineLevel="2" x14ac:dyDescent="0.25">
      <c r="A6" s="50"/>
      <c r="B6" s="50"/>
      <c r="C6" s="50"/>
      <c r="D6" s="66" t="s">
        <v>35</v>
      </c>
      <c r="E6" s="8"/>
      <c r="F6" s="2"/>
      <c r="G6" s="2"/>
      <c r="H6" s="2"/>
      <c r="I6" s="2"/>
      <c r="J6" s="2"/>
      <c r="K6" s="2"/>
      <c r="L6" s="2"/>
      <c r="M6" s="51"/>
      <c r="N6" s="77"/>
      <c r="O6" s="78"/>
      <c r="P6" s="79"/>
    </row>
    <row r="7" spans="1:16" customFormat="1" ht="24" customHeight="1" outlineLevel="1" x14ac:dyDescent="0.25">
      <c r="A7" s="85" t="s">
        <v>36</v>
      </c>
      <c r="B7" s="85"/>
      <c r="C7" s="86"/>
      <c r="D7" s="86"/>
      <c r="E7" s="86"/>
      <c r="F7" s="86"/>
      <c r="G7" s="86"/>
      <c r="H7" s="2"/>
      <c r="I7" s="2"/>
      <c r="J7" s="2"/>
      <c r="K7" s="2"/>
      <c r="L7" s="2"/>
      <c r="M7" s="59" t="s">
        <v>34</v>
      </c>
      <c r="N7" s="87"/>
      <c r="O7" s="88"/>
      <c r="P7" s="89"/>
    </row>
    <row r="8" spans="1:16" customFormat="1" ht="15" outlineLevel="1" x14ac:dyDescent="0.25">
      <c r="A8" s="50"/>
      <c r="B8" s="50"/>
      <c r="C8" s="50"/>
      <c r="D8" s="66" t="s">
        <v>35</v>
      </c>
      <c r="E8" s="8"/>
      <c r="F8" s="2"/>
      <c r="G8" s="2"/>
      <c r="H8" s="2"/>
      <c r="I8" s="2"/>
      <c r="J8" s="2"/>
      <c r="K8" s="2"/>
      <c r="L8" s="2"/>
      <c r="M8" s="51"/>
      <c r="N8" s="77"/>
      <c r="O8" s="78"/>
      <c r="P8" s="79"/>
    </row>
    <row r="9" spans="1:16" customFormat="1" ht="25.5" customHeight="1" x14ac:dyDescent="0.25">
      <c r="A9" s="85" t="s">
        <v>37</v>
      </c>
      <c r="B9" s="85"/>
      <c r="C9" s="86"/>
      <c r="D9" s="86"/>
      <c r="E9" s="86"/>
      <c r="F9" s="86"/>
      <c r="G9" s="86"/>
      <c r="H9" s="2"/>
      <c r="I9" s="2"/>
      <c r="J9" s="2"/>
      <c r="K9" s="2"/>
      <c r="L9" s="2"/>
      <c r="M9" s="59" t="s">
        <v>34</v>
      </c>
      <c r="N9" s="87"/>
      <c r="O9" s="88"/>
      <c r="P9" s="89"/>
    </row>
    <row r="10" spans="1:16" customFormat="1" ht="15" x14ac:dyDescent="0.25">
      <c r="A10" s="50"/>
      <c r="B10" s="50"/>
      <c r="C10" s="50"/>
      <c r="D10" s="66" t="s">
        <v>35</v>
      </c>
      <c r="E10" s="8"/>
      <c r="F10" s="2"/>
      <c r="G10" s="2"/>
      <c r="H10" s="2"/>
      <c r="I10" s="2"/>
      <c r="J10" s="2"/>
      <c r="K10" s="2"/>
      <c r="L10" s="2"/>
      <c r="M10" s="51"/>
      <c r="N10" s="77"/>
      <c r="O10" s="78"/>
      <c r="P10" s="79"/>
    </row>
    <row r="11" spans="1:16" customFormat="1" ht="24.75" customHeight="1" x14ac:dyDescent="0.25">
      <c r="A11" s="52" t="s">
        <v>38</v>
      </c>
      <c r="B11" s="50"/>
      <c r="C11" s="90"/>
      <c r="D11" s="90"/>
      <c r="E11" s="90"/>
      <c r="F11" s="90"/>
      <c r="G11" s="90"/>
      <c r="H11" s="2"/>
      <c r="I11" s="2"/>
      <c r="J11" s="2"/>
      <c r="K11" s="2"/>
      <c r="L11" s="2"/>
      <c r="M11" s="57"/>
      <c r="N11" s="77"/>
      <c r="O11" s="78"/>
      <c r="P11" s="79"/>
    </row>
    <row r="12" spans="1:16" customFormat="1" ht="15" x14ac:dyDescent="0.25">
      <c r="A12" s="50"/>
      <c r="B12" s="50"/>
      <c r="C12" s="50"/>
      <c r="D12" s="66" t="s">
        <v>54</v>
      </c>
      <c r="E12" s="8"/>
      <c r="F12" s="2"/>
      <c r="G12" s="2"/>
      <c r="H12" s="2"/>
      <c r="I12" s="2"/>
      <c r="J12" s="2"/>
      <c r="K12" s="2"/>
      <c r="L12" s="2"/>
      <c r="M12" s="51"/>
      <c r="N12" s="77"/>
      <c r="O12" s="78"/>
      <c r="P12" s="79"/>
    </row>
    <row r="13" spans="1:16" customFormat="1" ht="33" customHeight="1" x14ac:dyDescent="0.25">
      <c r="A13" s="52" t="s">
        <v>39</v>
      </c>
      <c r="B13" s="50"/>
      <c r="C13" s="80" t="s">
        <v>30</v>
      </c>
      <c r="D13" s="80"/>
      <c r="E13" s="80"/>
      <c r="F13" s="80"/>
      <c r="G13" s="80"/>
      <c r="H13" s="2"/>
      <c r="I13" s="2"/>
      <c r="J13" s="2"/>
      <c r="K13" s="2"/>
      <c r="L13" s="2"/>
      <c r="M13" s="50"/>
      <c r="N13" s="77"/>
      <c r="O13" s="78"/>
      <c r="P13" s="79"/>
    </row>
    <row r="14" spans="1:16" customFormat="1" ht="15" x14ac:dyDescent="0.25">
      <c r="A14" s="50"/>
      <c r="B14" s="50"/>
      <c r="C14" s="50"/>
      <c r="D14" s="66" t="s">
        <v>55</v>
      </c>
      <c r="E14" s="8"/>
      <c r="F14" s="2"/>
      <c r="G14" s="2"/>
      <c r="H14" s="2"/>
      <c r="I14" s="2"/>
      <c r="J14" s="2"/>
      <c r="K14" s="2"/>
      <c r="L14" s="51" t="s">
        <v>40</v>
      </c>
      <c r="M14" s="53" t="s">
        <v>41</v>
      </c>
      <c r="N14" s="81"/>
      <c r="O14" s="81"/>
      <c r="P14" s="81"/>
    </row>
    <row r="15" spans="1:16" customFormat="1" ht="15" x14ac:dyDescent="0.25">
      <c r="A15" s="54"/>
      <c r="B15" s="54"/>
      <c r="C15" s="54"/>
      <c r="D15" s="54"/>
      <c r="E15" s="8"/>
      <c r="F15" s="2"/>
      <c r="G15" s="2"/>
      <c r="H15" s="2"/>
      <c r="I15" s="2"/>
      <c r="J15" s="2"/>
      <c r="K15" s="2"/>
      <c r="L15" s="2"/>
      <c r="M15" s="65" t="s">
        <v>42</v>
      </c>
      <c r="N15" s="81"/>
      <c r="O15" s="81"/>
      <c r="P15" s="81"/>
    </row>
    <row r="16" spans="1:16" customFormat="1" ht="15" x14ac:dyDescent="0.25">
      <c r="A16" s="54"/>
      <c r="B16" s="54"/>
      <c r="C16" s="54"/>
      <c r="D16" s="54"/>
      <c r="E16" s="8"/>
      <c r="F16" s="2"/>
      <c r="G16" s="2"/>
      <c r="H16" s="2"/>
      <c r="I16" s="2"/>
      <c r="J16" s="2"/>
      <c r="K16" s="2"/>
      <c r="L16" s="2"/>
      <c r="M16" s="55" t="s">
        <v>43</v>
      </c>
      <c r="N16" s="81"/>
      <c r="O16" s="81"/>
      <c r="P16" s="81"/>
    </row>
    <row r="17" spans="1:16" customFormat="1" ht="15" x14ac:dyDescent="0.25">
      <c r="A17" s="54"/>
      <c r="B17" s="54"/>
      <c r="C17" s="54"/>
      <c r="D17" s="56"/>
      <c r="E17" s="8"/>
      <c r="F17" s="2"/>
      <c r="G17" s="2"/>
      <c r="H17" s="2"/>
      <c r="I17" s="2"/>
      <c r="J17" s="2"/>
      <c r="K17" s="2"/>
      <c r="L17" s="2"/>
      <c r="M17" s="2"/>
      <c r="N17" s="56"/>
      <c r="O17" s="56"/>
      <c r="P17" s="50"/>
    </row>
    <row r="18" spans="1:16" customFormat="1" ht="18.75" customHeight="1" x14ac:dyDescent="0.25">
      <c r="A18" s="54"/>
      <c r="B18" s="54"/>
      <c r="C18" s="54"/>
      <c r="D18" s="9"/>
      <c r="E18" s="8"/>
      <c r="F18" s="2"/>
      <c r="G18" s="2"/>
      <c r="H18" s="2"/>
      <c r="I18" s="2"/>
      <c r="J18" s="2"/>
      <c r="K18" s="82" t="s">
        <v>44</v>
      </c>
      <c r="L18" s="82"/>
      <c r="M18" s="83" t="s">
        <v>45</v>
      </c>
      <c r="N18" s="83"/>
      <c r="O18" s="83"/>
      <c r="P18" s="83"/>
    </row>
    <row r="19" spans="1:16" customFormat="1" ht="15" x14ac:dyDescent="0.25">
      <c r="A19" s="54"/>
      <c r="B19" s="54"/>
      <c r="C19" s="54"/>
      <c r="D19" s="9"/>
      <c r="E19" s="8"/>
      <c r="F19" s="2"/>
      <c r="G19" s="2"/>
      <c r="H19" s="2"/>
      <c r="I19" s="2"/>
      <c r="J19" s="2"/>
      <c r="K19" s="82"/>
      <c r="L19" s="82"/>
      <c r="M19" s="83" t="s">
        <v>46</v>
      </c>
      <c r="N19" s="83"/>
      <c r="O19" s="83" t="s">
        <v>47</v>
      </c>
      <c r="P19" s="83"/>
    </row>
    <row r="20" spans="1:16" customFormat="1" ht="15" x14ac:dyDescent="0.25">
      <c r="A20" s="54"/>
      <c r="B20" s="54"/>
      <c r="C20" s="54"/>
      <c r="D20" s="9"/>
      <c r="E20" s="8"/>
      <c r="F20" s="2"/>
      <c r="G20" s="2"/>
      <c r="H20" s="2"/>
      <c r="I20" s="2"/>
      <c r="J20" s="2"/>
      <c r="K20" s="84" t="s">
        <v>49</v>
      </c>
      <c r="L20" s="84"/>
      <c r="M20" s="84"/>
      <c r="N20" s="84"/>
      <c r="O20" s="84" t="str">
        <f>K20</f>
        <v>23.05.2025</v>
      </c>
      <c r="P20" s="84"/>
    </row>
    <row r="21" spans="1:16" customFormat="1" ht="15" x14ac:dyDescent="0.25">
      <c r="A21" s="54"/>
      <c r="B21" s="54"/>
      <c r="C21" s="54"/>
      <c r="D21" s="76" t="s">
        <v>48</v>
      </c>
      <c r="E21" s="76"/>
      <c r="F21" s="76"/>
      <c r="G21" s="76"/>
      <c r="H21" s="76"/>
      <c r="I21" s="2"/>
      <c r="J21" s="2"/>
      <c r="K21" s="2"/>
      <c r="L21" s="2"/>
      <c r="M21" s="2"/>
      <c r="N21" s="2"/>
      <c r="O21" s="2"/>
    </row>
    <row r="22" spans="1:16" customFormat="1" ht="15" x14ac:dyDescent="0.25">
      <c r="A22" s="54"/>
      <c r="B22" s="54"/>
      <c r="C22" s="54"/>
      <c r="D22" s="76" t="s">
        <v>50</v>
      </c>
      <c r="E22" s="76"/>
      <c r="F22" s="76"/>
      <c r="G22" s="76"/>
      <c r="H22" s="76"/>
      <c r="I22" s="76"/>
      <c r="J22" s="54"/>
      <c r="K22" s="55"/>
      <c r="L22" s="56"/>
      <c r="M22" s="56"/>
      <c r="N22" s="56"/>
      <c r="O22" s="50"/>
    </row>
    <row r="23" spans="1:16" customFormat="1" ht="15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5"/>
      <c r="L23" s="56"/>
      <c r="M23" s="56"/>
      <c r="N23" s="56"/>
      <c r="O23" s="50"/>
    </row>
    <row r="24" spans="1:16" customFormat="1" ht="28.5" customHeight="1" x14ac:dyDescent="0.25">
      <c r="A24" s="70" t="s">
        <v>58</v>
      </c>
      <c r="B24" s="70"/>
      <c r="C24" s="70"/>
      <c r="D24" s="70"/>
      <c r="E24" s="70"/>
      <c r="F24" s="70"/>
      <c r="G24" s="70"/>
      <c r="H24" s="58"/>
      <c r="I24" s="58"/>
      <c r="J24" s="58"/>
      <c r="K24" s="58"/>
      <c r="L24" s="58"/>
      <c r="M24" s="58"/>
      <c r="N24" s="58"/>
      <c r="O24" s="58"/>
    </row>
    <row r="25" spans="1:16" ht="15" x14ac:dyDescent="0.2">
      <c r="B25" s="6"/>
      <c r="C25" s="7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26.25" customHeight="1" x14ac:dyDescent="0.2">
      <c r="A26" s="72" t="s">
        <v>0</v>
      </c>
      <c r="B26" s="74"/>
      <c r="C26" s="98" t="s">
        <v>1</v>
      </c>
      <c r="D26" s="71" t="s">
        <v>2</v>
      </c>
      <c r="E26" s="71" t="s">
        <v>3</v>
      </c>
      <c r="F26" s="71" t="s">
        <v>4</v>
      </c>
      <c r="G26" s="72" t="s">
        <v>5</v>
      </c>
      <c r="H26" s="73"/>
      <c r="I26" s="73"/>
      <c r="J26" s="74"/>
      <c r="K26" s="38"/>
      <c r="L26" s="71" t="s">
        <v>6</v>
      </c>
      <c r="M26" s="71"/>
      <c r="N26" s="71"/>
      <c r="O26" s="71"/>
      <c r="P26" s="71"/>
    </row>
    <row r="27" spans="1:16" ht="30.75" customHeight="1" x14ac:dyDescent="0.2">
      <c r="A27" s="96" t="s">
        <v>7</v>
      </c>
      <c r="B27" s="97" t="s">
        <v>8</v>
      </c>
      <c r="C27" s="98"/>
      <c r="D27" s="71"/>
      <c r="E27" s="71"/>
      <c r="F27" s="71"/>
      <c r="G27" s="71" t="s">
        <v>9</v>
      </c>
      <c r="H27" s="72" t="s">
        <v>10</v>
      </c>
      <c r="I27" s="73"/>
      <c r="J27" s="74"/>
      <c r="K27" s="38"/>
      <c r="L27" s="71" t="s">
        <v>9</v>
      </c>
      <c r="M27" s="72" t="s">
        <v>10</v>
      </c>
      <c r="N27" s="73"/>
      <c r="O27" s="73"/>
      <c r="P27" s="74"/>
    </row>
    <row r="28" spans="1:16" ht="21" customHeight="1" x14ac:dyDescent="0.2">
      <c r="A28" s="96"/>
      <c r="B28" s="97"/>
      <c r="C28" s="98"/>
      <c r="D28" s="71"/>
      <c r="E28" s="71"/>
      <c r="F28" s="71"/>
      <c r="G28" s="71"/>
      <c r="H28" s="71" t="s">
        <v>11</v>
      </c>
      <c r="I28" s="75" t="s">
        <v>12</v>
      </c>
      <c r="J28" s="71" t="s">
        <v>13</v>
      </c>
      <c r="K28" s="71" t="s">
        <v>14</v>
      </c>
      <c r="L28" s="71"/>
      <c r="M28" s="71" t="s">
        <v>11</v>
      </c>
      <c r="N28" s="75" t="s">
        <v>12</v>
      </c>
      <c r="O28" s="71" t="s">
        <v>13</v>
      </c>
      <c r="P28" s="71" t="s">
        <v>14</v>
      </c>
    </row>
    <row r="29" spans="1:16" ht="6.75" customHeight="1" x14ac:dyDescent="0.2">
      <c r="A29" s="96"/>
      <c r="B29" s="97"/>
      <c r="C29" s="98"/>
      <c r="D29" s="71"/>
      <c r="E29" s="71"/>
      <c r="F29" s="71"/>
      <c r="G29" s="71"/>
      <c r="H29" s="71"/>
      <c r="I29" s="75"/>
      <c r="J29" s="71"/>
      <c r="K29" s="71"/>
      <c r="L29" s="71"/>
      <c r="M29" s="71"/>
      <c r="N29" s="75"/>
      <c r="O29" s="71"/>
      <c r="P29" s="71"/>
    </row>
    <row r="30" spans="1:16" ht="12.75" customHeight="1" x14ac:dyDescent="0.2">
      <c r="A30" s="33">
        <v>1</v>
      </c>
      <c r="B30" s="33">
        <v>2</v>
      </c>
      <c r="C30" s="31">
        <v>3</v>
      </c>
      <c r="D30" s="33">
        <v>4</v>
      </c>
      <c r="E30" s="33">
        <v>5</v>
      </c>
      <c r="F30" s="33">
        <v>6</v>
      </c>
      <c r="G30" s="31">
        <v>7</v>
      </c>
      <c r="H30" s="33">
        <v>8</v>
      </c>
      <c r="I30" s="33">
        <v>9</v>
      </c>
      <c r="J30" s="33">
        <v>10</v>
      </c>
      <c r="K30" s="31">
        <v>11</v>
      </c>
      <c r="L30" s="33">
        <v>12</v>
      </c>
      <c r="M30" s="33">
        <v>13</v>
      </c>
      <c r="N30" s="33">
        <v>14</v>
      </c>
      <c r="O30" s="31">
        <v>15</v>
      </c>
      <c r="P30" s="33">
        <v>16</v>
      </c>
    </row>
    <row r="31" spans="1:16" ht="13.5" customHeight="1" x14ac:dyDescent="0.2">
      <c r="A31" s="33"/>
      <c r="B31" s="21">
        <v>4</v>
      </c>
      <c r="C31" s="20"/>
      <c r="D31" s="28" t="s">
        <v>19</v>
      </c>
      <c r="E31" s="20"/>
      <c r="F31" s="13"/>
      <c r="G31" s="20"/>
      <c r="H31" s="11"/>
      <c r="I31" s="16"/>
      <c r="J31" s="16"/>
      <c r="K31" s="16"/>
      <c r="L31" s="16"/>
      <c r="M31" s="16"/>
      <c r="N31" s="16"/>
      <c r="O31" s="16"/>
      <c r="P31" s="16"/>
    </row>
    <row r="32" spans="1:16" ht="24" customHeight="1" x14ac:dyDescent="0.2">
      <c r="A32" s="33">
        <v>1</v>
      </c>
      <c r="B32" s="39">
        <v>1</v>
      </c>
      <c r="C32" s="39" t="s">
        <v>18</v>
      </c>
      <c r="D32" s="29" t="s">
        <v>17</v>
      </c>
      <c r="E32" s="20" t="s">
        <v>25</v>
      </c>
      <c r="F32" s="15">
        <v>304</v>
      </c>
      <c r="G32" s="20">
        <v>611.94000000000005</v>
      </c>
      <c r="H32" s="33">
        <v>92.94</v>
      </c>
      <c r="I32" s="41">
        <v>69.599999999999994</v>
      </c>
      <c r="J32" s="41">
        <v>449.4</v>
      </c>
      <c r="K32" s="41">
        <v>0</v>
      </c>
      <c r="L32" s="42">
        <f t="shared" ref="L32" si="0">ROUND(F32*G32,2)</f>
        <v>186029.76</v>
      </c>
      <c r="M32" s="42">
        <f>ROUND(F32*H32,2)</f>
        <v>28253.759999999998</v>
      </c>
      <c r="N32" s="42">
        <f t="shared" ref="N32" si="1">ROUND(F32*I32,2)</f>
        <v>21158.400000000001</v>
      </c>
      <c r="O32" s="42">
        <f t="shared" ref="O32" si="2">ROUND(F32*J32,2)</f>
        <v>136617.60000000001</v>
      </c>
      <c r="P32" s="42">
        <f t="shared" ref="P32" si="3">ROUND(F32*K32,2)</f>
        <v>0</v>
      </c>
    </row>
    <row r="33" spans="1:16" ht="14.25" customHeight="1" x14ac:dyDescent="0.2">
      <c r="A33" s="34"/>
      <c r="B33" s="43"/>
      <c r="C33" s="44"/>
      <c r="D33" s="45" t="s">
        <v>29</v>
      </c>
      <c r="E33" s="46"/>
      <c r="F33" s="40"/>
      <c r="G33" s="47"/>
      <c r="H33" s="33"/>
      <c r="I33" s="41"/>
      <c r="J33" s="41"/>
      <c r="K33" s="33"/>
      <c r="L33" s="48">
        <f>SUM(L31:L32)</f>
        <v>186029.76</v>
      </c>
      <c r="M33" s="48">
        <f>SUM(M31:M32)</f>
        <v>28253.759999999998</v>
      </c>
      <c r="N33" s="48">
        <f>SUM(N31:N32)</f>
        <v>21158.400000000001</v>
      </c>
      <c r="O33" s="48">
        <f>SUM(O31:O32)</f>
        <v>136617.60000000001</v>
      </c>
      <c r="P33" s="48">
        <f>SUM(P31:P32)</f>
        <v>0</v>
      </c>
    </row>
    <row r="34" spans="1:16" x14ac:dyDescent="0.2">
      <c r="A34" s="34"/>
      <c r="B34" s="43"/>
      <c r="C34" s="44"/>
      <c r="D34" s="45" t="s">
        <v>15</v>
      </c>
      <c r="E34" s="46"/>
      <c r="F34" s="40"/>
      <c r="G34" s="47"/>
      <c r="H34" s="33"/>
      <c r="I34" s="41"/>
      <c r="J34" s="41"/>
      <c r="K34" s="33"/>
      <c r="L34" s="48">
        <f>M34+N34+O34+P34</f>
        <v>21765.48</v>
      </c>
      <c r="M34" s="49">
        <f>ROUND(M33*0.117,2)</f>
        <v>3305.69</v>
      </c>
      <c r="N34" s="49">
        <f>ROUND(N33*0.117,2)</f>
        <v>2475.5300000000002</v>
      </c>
      <c r="O34" s="49">
        <f>ROUND(O33*0.117,2)</f>
        <v>15984.26</v>
      </c>
      <c r="P34" s="49">
        <f>ROUND(P33*0.117,2)</f>
        <v>0</v>
      </c>
    </row>
    <row r="35" spans="1:16" ht="12.75" customHeight="1" x14ac:dyDescent="0.2">
      <c r="A35" s="34"/>
      <c r="B35" s="43"/>
      <c r="C35" s="44"/>
      <c r="D35" s="45" t="s">
        <v>23</v>
      </c>
      <c r="E35" s="46"/>
      <c r="F35" s="40"/>
      <c r="G35" s="47"/>
      <c r="H35" s="33"/>
      <c r="I35" s="41"/>
      <c r="J35" s="41"/>
      <c r="K35" s="33"/>
      <c r="L35" s="48">
        <f>M35+N35+O35+P35</f>
        <v>207795.24000000002</v>
      </c>
      <c r="M35" s="49">
        <f>M33+M34</f>
        <v>31559.449999999997</v>
      </c>
      <c r="N35" s="49">
        <f>N33+N34</f>
        <v>23633.93</v>
      </c>
      <c r="O35" s="49">
        <f>O33+O34</f>
        <v>152601.86000000002</v>
      </c>
      <c r="P35" s="49">
        <f>P33+P34</f>
        <v>0</v>
      </c>
    </row>
    <row r="36" spans="1:16" x14ac:dyDescent="0.2">
      <c r="A36" s="34"/>
      <c r="B36" s="43"/>
      <c r="C36" s="44"/>
      <c r="D36" s="45" t="s">
        <v>16</v>
      </c>
      <c r="E36" s="46"/>
      <c r="F36" s="40"/>
      <c r="G36" s="47"/>
      <c r="H36" s="33"/>
      <c r="I36" s="41"/>
      <c r="J36" s="41"/>
      <c r="K36" s="33"/>
      <c r="L36" s="48">
        <f>M36+N36+O36+P36</f>
        <v>16623.62</v>
      </c>
      <c r="M36" s="49">
        <f>ROUND(M35*0.08,2)</f>
        <v>2524.7600000000002</v>
      </c>
      <c r="N36" s="49">
        <f>ROUND(N35*0.08,2)</f>
        <v>1890.71</v>
      </c>
      <c r="O36" s="49">
        <f>ROUND(O35*0.08,2)</f>
        <v>12208.15</v>
      </c>
      <c r="P36" s="49">
        <f>ROUND(P35*0.08,2)</f>
        <v>0</v>
      </c>
    </row>
    <row r="37" spans="1:16" x14ac:dyDescent="0.2">
      <c r="A37" s="34"/>
      <c r="B37" s="43"/>
      <c r="C37" s="44"/>
      <c r="D37" s="45" t="s">
        <v>24</v>
      </c>
      <c r="E37" s="46"/>
      <c r="F37" s="40"/>
      <c r="G37" s="47"/>
      <c r="H37" s="33"/>
      <c r="I37" s="41"/>
      <c r="J37" s="41"/>
      <c r="K37" s="33"/>
      <c r="L37" s="48">
        <f>L36+L35</f>
        <v>224418.86000000002</v>
      </c>
      <c r="M37" s="49">
        <f>M35+M36</f>
        <v>34084.21</v>
      </c>
      <c r="N37" s="49">
        <f>N35+N36</f>
        <v>25524.639999999999</v>
      </c>
      <c r="O37" s="49">
        <f>O35+O36</f>
        <v>164810.01</v>
      </c>
      <c r="P37" s="49">
        <f>P35+P36</f>
        <v>0</v>
      </c>
    </row>
    <row r="38" spans="1:16" x14ac:dyDescent="0.2">
      <c r="A38" s="34"/>
      <c r="B38" s="43"/>
      <c r="C38" s="44"/>
      <c r="D38" s="45" t="s">
        <v>26</v>
      </c>
      <c r="E38" s="46"/>
      <c r="F38" s="40"/>
      <c r="G38" s="47"/>
      <c r="H38" s="33"/>
      <c r="I38" s="41"/>
      <c r="J38" s="41"/>
      <c r="K38" s="33"/>
      <c r="L38" s="48">
        <f>M38+N38+O38+P38</f>
        <v>8999.2000000000007</v>
      </c>
      <c r="M38" s="49">
        <f>ROUND(M37*0.0401,2)</f>
        <v>1366.78</v>
      </c>
      <c r="N38" s="49">
        <f>ROUND(N37*0.0401,2)</f>
        <v>1023.54</v>
      </c>
      <c r="O38" s="49">
        <f>ROUND(O37*0.0401,2)</f>
        <v>6608.88</v>
      </c>
      <c r="P38" s="49">
        <f>ROUND(P37*0.0401,2)</f>
        <v>0</v>
      </c>
    </row>
    <row r="39" spans="1:16" x14ac:dyDescent="0.2">
      <c r="A39" s="34"/>
      <c r="B39" s="43"/>
      <c r="C39" s="44"/>
      <c r="D39" s="45" t="s">
        <v>27</v>
      </c>
      <c r="E39" s="46"/>
      <c r="F39" s="40"/>
      <c r="G39" s="47"/>
      <c r="H39" s="33"/>
      <c r="I39" s="41"/>
      <c r="J39" s="41"/>
      <c r="K39" s="33"/>
      <c r="L39" s="48">
        <f>M39+N39+O39+P39</f>
        <v>233418.06</v>
      </c>
      <c r="M39" s="49">
        <f>M37+M38</f>
        <v>35450.99</v>
      </c>
      <c r="N39" s="49">
        <f>N38+N37</f>
        <v>26548.18</v>
      </c>
      <c r="O39" s="49">
        <f>O38+O37</f>
        <v>171418.89</v>
      </c>
      <c r="P39" s="49">
        <f>P38+P37</f>
        <v>0</v>
      </c>
    </row>
    <row r="40" spans="1:16" x14ac:dyDescent="0.2">
      <c r="A40" s="34"/>
      <c r="B40" s="24"/>
      <c r="C40" s="14"/>
      <c r="D40" s="12" t="s">
        <v>21</v>
      </c>
      <c r="E40" s="10"/>
      <c r="F40" s="15"/>
      <c r="G40" s="17"/>
      <c r="H40" s="11"/>
      <c r="I40" s="16"/>
      <c r="J40" s="16"/>
      <c r="K40" s="11"/>
      <c r="L40" s="23">
        <f>M40+N40+O40+P40</f>
        <v>2140443.61</v>
      </c>
      <c r="M40" s="22">
        <f>ROUND(M39*9.17,2)</f>
        <v>325085.58</v>
      </c>
      <c r="N40" s="22">
        <f>ROUND(N39*9.17,2)</f>
        <v>243446.81</v>
      </c>
      <c r="O40" s="22">
        <f>ROUND(O39*9.17,2)</f>
        <v>1571911.22</v>
      </c>
      <c r="P40" s="22">
        <f>ROUND(P39*9.17,2)</f>
        <v>0</v>
      </c>
    </row>
    <row r="41" spans="1:16" x14ac:dyDescent="0.2">
      <c r="A41" s="34"/>
      <c r="B41" s="24"/>
      <c r="C41" s="14"/>
      <c r="D41" s="12" t="s">
        <v>28</v>
      </c>
      <c r="E41" s="10"/>
      <c r="F41" s="15"/>
      <c r="G41" s="17"/>
      <c r="H41" s="11"/>
      <c r="I41" s="16"/>
      <c r="J41" s="16"/>
      <c r="K41" s="11"/>
      <c r="L41" s="23">
        <f>M41+N41+O41+P41</f>
        <v>2586874.4900000002</v>
      </c>
      <c r="M41" s="22">
        <f>ROUND(M40*1.051*1.049*1.047*1.047,2)</f>
        <v>392888.46</v>
      </c>
      <c r="N41" s="22">
        <f>ROUND(N40*1.051*1.049*1.047*1.047,2)</f>
        <v>294222.34999999998</v>
      </c>
      <c r="O41" s="22">
        <f>ROUND(O40*1.051*1.049*1.047*1.047,2)</f>
        <v>1899763.68</v>
      </c>
      <c r="P41" s="22">
        <f>ROUND(P40*1.051*1.049*1.047,2)</f>
        <v>0</v>
      </c>
    </row>
    <row r="42" spans="1:16" x14ac:dyDescent="0.2">
      <c r="A42" s="34"/>
      <c r="B42" s="24"/>
      <c r="C42" s="14"/>
      <c r="D42" s="12" t="s">
        <v>57</v>
      </c>
      <c r="E42" s="10"/>
      <c r="F42" s="15"/>
      <c r="G42" s="17"/>
      <c r="H42" s="11"/>
      <c r="I42" s="16"/>
      <c r="J42" s="16"/>
      <c r="K42" s="11"/>
      <c r="L42" s="23">
        <f>7232.97*F32</f>
        <v>2198822.88</v>
      </c>
      <c r="M42" s="22"/>
      <c r="N42" s="22"/>
      <c r="O42" s="22"/>
      <c r="P42" s="22"/>
    </row>
    <row r="43" spans="1:16" ht="14.25" customHeight="1" x14ac:dyDescent="0.2">
      <c r="A43" s="34"/>
      <c r="B43" s="24"/>
      <c r="C43" s="14"/>
      <c r="D43" s="32" t="s">
        <v>56</v>
      </c>
      <c r="E43" s="10"/>
      <c r="F43" s="15"/>
      <c r="G43" s="17"/>
      <c r="H43" s="11"/>
      <c r="I43" s="16"/>
      <c r="J43" s="16"/>
      <c r="K43" s="11"/>
      <c r="L43" s="36">
        <f>L42</f>
        <v>2198822.88</v>
      </c>
      <c r="M43" s="23"/>
      <c r="N43" s="23"/>
      <c r="O43" s="23"/>
      <c r="P43" s="23"/>
    </row>
    <row r="44" spans="1:16" ht="13.5" customHeight="1" x14ac:dyDescent="0.2">
      <c r="A44" s="34"/>
      <c r="B44" s="24"/>
      <c r="C44" s="14"/>
      <c r="D44" s="35" t="s">
        <v>20</v>
      </c>
      <c r="E44" s="27"/>
      <c r="F44" s="18"/>
      <c r="G44" s="25"/>
      <c r="H44" s="18"/>
      <c r="I44" s="18"/>
      <c r="J44" s="18"/>
      <c r="K44" s="26"/>
      <c r="L44" s="37">
        <f>ROUND(L43*0.2,2)</f>
        <v>439764.58</v>
      </c>
      <c r="M44" s="22"/>
      <c r="N44" s="22"/>
      <c r="O44" s="22"/>
      <c r="P44" s="22"/>
    </row>
    <row r="45" spans="1:16" ht="18" customHeight="1" x14ac:dyDescent="0.2">
      <c r="A45" s="34"/>
      <c r="B45" s="24"/>
      <c r="C45" s="14"/>
      <c r="D45" s="19" t="s">
        <v>22</v>
      </c>
      <c r="E45" s="27"/>
      <c r="F45" s="18"/>
      <c r="G45" s="25"/>
      <c r="H45" s="18"/>
      <c r="I45" s="18"/>
      <c r="J45" s="18"/>
      <c r="K45" s="18"/>
      <c r="L45" s="30">
        <f>L43+L44</f>
        <v>2638587.46</v>
      </c>
      <c r="M45" s="15"/>
      <c r="N45" s="22"/>
      <c r="O45" s="22"/>
      <c r="P45" s="22"/>
    </row>
    <row r="46" spans="1:16" customFormat="1" ht="21" customHeight="1" x14ac:dyDescent="0.25"/>
    <row r="47" spans="1:16" ht="15" x14ac:dyDescent="0.25">
      <c r="A47" s="95" t="s">
        <v>51</v>
      </c>
      <c r="B47" s="95"/>
      <c r="C47" s="69" t="s">
        <v>59</v>
      </c>
      <c r="D47" s="63"/>
      <c r="E47" s="69" t="s">
        <v>60</v>
      </c>
      <c r="F47" s="63"/>
      <c r="G47"/>
      <c r="H47"/>
      <c r="I47"/>
      <c r="J47"/>
      <c r="K47"/>
      <c r="L47" s="67"/>
    </row>
    <row r="48" spans="1:16" ht="28.5" customHeight="1" x14ac:dyDescent="0.25">
      <c r="A48" s="60"/>
      <c r="B48" s="4"/>
      <c r="C48" s="4"/>
      <c r="D48" s="64" t="s">
        <v>52</v>
      </c>
      <c r="E48" s="64"/>
      <c r="F48" s="64"/>
      <c r="G48"/>
      <c r="H48"/>
      <c r="I48"/>
      <c r="J48"/>
      <c r="K48"/>
      <c r="L48"/>
      <c r="M48" s="68"/>
      <c r="N48" s="68"/>
      <c r="O48" s="68"/>
      <c r="P48" s="68"/>
    </row>
    <row r="49" spans="1:16" ht="12.75" customHeight="1" x14ac:dyDescent="0.25">
      <c r="A49" s="95" t="s">
        <v>53</v>
      </c>
      <c r="B49" s="95"/>
      <c r="C49" s="69" t="s">
        <v>61</v>
      </c>
      <c r="D49" s="63"/>
      <c r="E49" s="69"/>
      <c r="F49" s="63"/>
      <c r="G49"/>
      <c r="H49"/>
      <c r="I49"/>
      <c r="J49"/>
      <c r="K49"/>
      <c r="L49"/>
      <c r="P49" s="68"/>
    </row>
    <row r="50" spans="1:16" ht="15" x14ac:dyDescent="0.25">
      <c r="A50" s="61"/>
      <c r="B50" s="62"/>
      <c r="C50" s="4"/>
      <c r="D50" s="64" t="s">
        <v>52</v>
      </c>
      <c r="E50" s="64"/>
      <c r="F50" s="64"/>
      <c r="G50"/>
      <c r="H50"/>
      <c r="I50"/>
      <c r="J50"/>
      <c r="K50"/>
      <c r="L50"/>
    </row>
    <row r="51" spans="1:16" ht="15" x14ac:dyDescent="0.25">
      <c r="G51"/>
      <c r="H51"/>
      <c r="I51"/>
      <c r="J51"/>
      <c r="K51"/>
      <c r="L51"/>
    </row>
    <row r="52" spans="1:16" ht="15" x14ac:dyDescent="0.25">
      <c r="G52"/>
      <c r="H52"/>
      <c r="I52"/>
      <c r="J52"/>
      <c r="K52"/>
      <c r="L52"/>
    </row>
  </sheetData>
  <mergeCells count="55">
    <mergeCell ref="F26:F29"/>
    <mergeCell ref="A49:B49"/>
    <mergeCell ref="A27:A29"/>
    <mergeCell ref="B27:B29"/>
    <mergeCell ref="A26:B26"/>
    <mergeCell ref="C26:C29"/>
    <mergeCell ref="A47:B47"/>
    <mergeCell ref="N2:P2"/>
    <mergeCell ref="N3:P3"/>
    <mergeCell ref="N4:P4"/>
    <mergeCell ref="C5:G5"/>
    <mergeCell ref="N5:P5"/>
    <mergeCell ref="N6:P6"/>
    <mergeCell ref="A7:B7"/>
    <mergeCell ref="C7:G7"/>
    <mergeCell ref="N7:P7"/>
    <mergeCell ref="N8:P8"/>
    <mergeCell ref="A9:B9"/>
    <mergeCell ref="C9:G9"/>
    <mergeCell ref="N9:P9"/>
    <mergeCell ref="N10:P10"/>
    <mergeCell ref="C11:G11"/>
    <mergeCell ref="N11:P11"/>
    <mergeCell ref="P28:P29"/>
    <mergeCell ref="D21:H21"/>
    <mergeCell ref="D22:I22"/>
    <mergeCell ref="N12:P12"/>
    <mergeCell ref="C13:G13"/>
    <mergeCell ref="N13:P13"/>
    <mergeCell ref="N15:P15"/>
    <mergeCell ref="N14:P14"/>
    <mergeCell ref="N16:P16"/>
    <mergeCell ref="K18:L19"/>
    <mergeCell ref="M18:P18"/>
    <mergeCell ref="M19:N19"/>
    <mergeCell ref="O19:P19"/>
    <mergeCell ref="K20:L20"/>
    <mergeCell ref="M20:N20"/>
    <mergeCell ref="O20:P20"/>
    <mergeCell ref="A24:G24"/>
    <mergeCell ref="D26:D29"/>
    <mergeCell ref="E26:E29"/>
    <mergeCell ref="G26:J26"/>
    <mergeCell ref="L26:P26"/>
    <mergeCell ref="G27:G29"/>
    <mergeCell ref="H27:J27"/>
    <mergeCell ref="L27:L29"/>
    <mergeCell ref="M27:P27"/>
    <mergeCell ref="H28:H29"/>
    <mergeCell ref="I28:I29"/>
    <mergeCell ref="J28:J29"/>
    <mergeCell ref="K28:K29"/>
    <mergeCell ref="M28:M29"/>
    <mergeCell ref="N28:N29"/>
    <mergeCell ref="O28:O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КС-2 зима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2025-06-10T08:01:33Z</dcterms:modified>
</cp:coreProperties>
</file>